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D pg1" sheetId="1" r:id="rId1"/>
    <sheet name="table 26D pg2" sheetId="2" r:id="rId2"/>
    <sheet name="source data 2013" sheetId="3" r:id="rId3"/>
  </sheets>
  <definedNames>
    <definedName name="_xlnm.Print_Area" localSheetId="0">'table 26D pg1'!$A$1:$M$58</definedName>
    <definedName name="_xlnm.Print_Area" localSheetId="1">'table 26D pg2'!$A$1:$M$62</definedName>
    <definedName name="_xlnm.Print_Titles" localSheetId="0">'table 26D pg1'!$1:$6</definedName>
    <definedName name="_xlnm.Print_Titles" localSheetId="1">'table 26D pg2'!$1:$6</definedName>
  </definedNames>
  <calcPr fullCalcOnLoad="1"/>
</workbook>
</file>

<file path=xl/sharedStrings.xml><?xml version="1.0" encoding="utf-8"?>
<sst xmlns="http://schemas.openxmlformats.org/spreadsheetml/2006/main" count="290" uniqueCount="229">
  <si>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</si>
  <si>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</si>
  <si>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</si>
  <si>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</si>
  <si>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</si>
  <si>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</si>
  <si>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</si>
  <si>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</si>
  <si>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</si>
  <si>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</si>
  <si>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</si>
  <si>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</si>
  <si>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</si>
  <si>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</si>
  <si>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</si>
  <si>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</si>
  <si>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</si>
  <si>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</si>
  <si>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</si>
  <si>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</si>
  <si>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</si>
  <si>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</si>
  <si>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</si>
  <si>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</si>
  <si>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</si>
  <si>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</si>
  <si>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</si>
  <si>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</si>
  <si>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</si>
  <si>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</si>
  <si>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</si>
  <si>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</si>
  <si>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</si>
  <si>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</si>
  <si>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</si>
  <si>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</si>
  <si>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</si>
  <si>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</si>
  <si>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</si>
  <si>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</si>
  <si>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</si>
  <si>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</si>
  <si>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</si>
  <si>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</si>
  <si>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</si>
  <si>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</si>
  <si>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</si>
  <si>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</si>
  <si>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</si>
  <si>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</si>
  <si>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</si>
  <si>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</si>
  <si>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</si>
  <si>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</si>
  <si>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</si>
  <si>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</si>
  <si>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</si>
  <si>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</si>
  <si>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</si>
  <si>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</si>
  <si>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</si>
  <si>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</si>
  <si>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</si>
  <si>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</si>
  <si>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</si>
  <si>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</si>
  <si>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</si>
  <si>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</si>
  <si>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</si>
  <si>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</si>
  <si>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</si>
  <si>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</si>
  <si>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</si>
  <si>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</si>
  <si>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</si>
  <si>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</si>
  <si>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</si>
  <si>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</si>
  <si>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</si>
  <si>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</si>
  <si>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</si>
  <si>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</si>
  <si>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</si>
  <si>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</si>
  <si>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</si>
  <si>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</si>
  <si>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</si>
  <si>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</si>
  <si>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</si>
  <si>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</si>
  <si>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</si>
  <si>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</si>
  <si>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</si>
  <si>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</si>
  <si>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Certified</t>
  </si>
  <si>
    <t>Residential</t>
  </si>
  <si>
    <t>Average Value</t>
  </si>
  <si>
    <t>Over Age 65 cat.</t>
  </si>
  <si>
    <t>Maximum</t>
  </si>
  <si>
    <t>Residential Value</t>
  </si>
  <si>
    <t>Disabled categories</t>
  </si>
  <si>
    <t>Exempt Amount</t>
  </si>
  <si>
    <t>Disabled Categories</t>
  </si>
  <si>
    <t>County 
Number &amp; Name</t>
  </si>
  <si>
    <t>Certified
Average at
120%</t>
  </si>
  <si>
    <t>Certified
Average at
200%</t>
  </si>
  <si>
    <t>Certified
Average at
225%</t>
  </si>
  <si>
    <t>Total
Residential
Parcels</t>
  </si>
  <si>
    <t>Total
Residential
Value</t>
  </si>
  <si>
    <t>Calculated 
Residential
Average Value</t>
  </si>
  <si>
    <t>Stat. § 77-3501.01(1)</t>
  </si>
  <si>
    <t>Stat. § 77-3501.01(2)</t>
  </si>
  <si>
    <t>Stat. § 77-3505.02(1)</t>
  </si>
  <si>
    <t>Stat.§ 77-3505.02(2)</t>
  </si>
  <si>
    <t>Stat. § 77-3506.02</t>
  </si>
  <si>
    <t xml:space="preserve">General Notes: </t>
  </si>
  <si>
    <t>- For over-age 65 applicants to be eligible for exemption, the maximum assessed value of the homestead is $95,000 or 200% of the county's average assessed value of single-family residential property, whichever is greater.</t>
  </si>
  <si>
    <r>
      <rPr>
        <b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Average Single-Family Residential Value information as certified by the county assessors pursuant to Neb. Rev. Stat. </t>
    </r>
    <r>
      <rPr>
        <sz val="9"/>
        <rFont val="Arial"/>
        <family val="2"/>
      </rPr>
      <t xml:space="preserve">§ </t>
    </r>
    <r>
      <rPr>
        <sz val="9"/>
        <rFont val="Times New Roman"/>
        <family val="1"/>
      </rPr>
      <t>77-3506.02.</t>
    </r>
  </si>
  <si>
    <t>- For most disabled applicants to be eligible for exemption, the maximum assessed value of the homestead is $110,000 or 225% of the county's average assessed value of single-family residential property, whichever is greater.</t>
  </si>
  <si>
    <t>- For over-age 65 applicants, the maximum exemption is the taxable value of the homestead up to $40,000 or 100% of the county's average assessed value of single-family residential property, whichever is greater.</t>
  </si>
  <si>
    <t>- For most disabled applicants, the maximum exemption is the taxable value of the homestead up to $50,000 or 120% of the county's average assessed value of single-family residential property, whichever is greater.</t>
  </si>
  <si>
    <r>
      <t xml:space="preserve">(from data certified by the county assessors per Neb. Rev. Stat. </t>
    </r>
    <r>
      <rPr>
        <sz val="10"/>
        <rFont val="Times New Roman"/>
        <family val="1"/>
      </rPr>
      <t xml:space="preserve">§ </t>
    </r>
    <r>
      <rPr>
        <sz val="10"/>
        <rFont val="Arial"/>
        <family val="0"/>
      </rPr>
      <t>77-3506.02)</t>
    </r>
  </si>
  <si>
    <t>Total</t>
  </si>
  <si>
    <t>Calculated</t>
  </si>
  <si>
    <t xml:space="preserve">Maximum </t>
  </si>
  <si>
    <t>Average</t>
  </si>
  <si>
    <t>Average at</t>
  </si>
  <si>
    <t>Value</t>
  </si>
  <si>
    <t>County</t>
  </si>
  <si>
    <t>Parcels</t>
  </si>
  <si>
    <t>Age Category</t>
  </si>
  <si>
    <t>Disability Categories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</si>
  <si>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</si>
  <si>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</si>
  <si>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</si>
  <si>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</si>
  <si>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</si>
  <si>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</si>
  <si>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</si>
  <si>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</si>
  <si>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</si>
  <si>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</si>
  <si>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</si>
  <si>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</si>
  <si>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</si>
  <si>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</si>
  <si>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</si>
  <si>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</si>
  <si>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</si>
  <si>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</si>
  <si>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</si>
  <si>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</si>
  <si>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</si>
  <si>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</si>
  <si>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</si>
  <si>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</si>
  <si>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</si>
  <si>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 xml:space="preserve">Dixon 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</si>
  <si>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</si>
  <si>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</si>
  <si>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</si>
  <si>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</si>
  <si>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</si>
  <si>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</si>
  <si>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</si>
  <si>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</si>
  <si>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</si>
  <si>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</si>
  <si>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</si>
  <si>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</si>
  <si>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</si>
  <si>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</si>
  <si>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</si>
  <si>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</si>
  <si>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</si>
  <si>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</si>
  <si>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</si>
  <si>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</si>
  <si>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</si>
  <si>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</si>
  <si>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</si>
  <si>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</si>
  <si>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</si>
  <si>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</si>
  <si>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</si>
  <si>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</si>
  <si>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</si>
  <si>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</si>
  <si>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</si>
  <si>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</si>
  <si>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</si>
  <si>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</si>
  <si>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</si>
  <si>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</si>
  <si>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</si>
  <si>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</si>
  <si>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</si>
  <si>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</si>
  <si>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</si>
  <si>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</si>
  <si>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</si>
  <si>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</si>
  <si>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</si>
  <si>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</si>
  <si>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</si>
  <si>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</si>
  <si>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</si>
  <si>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</si>
  <si>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</si>
  <si>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</si>
  <si>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</si>
  <si>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</si>
  <si>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</si>
  <si>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</si>
  <si>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</si>
  <si>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</si>
  <si>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</si>
  <si>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</si>
  <si>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</si>
  <si>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</si>
  <si>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</si>
  <si>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</si>
  <si>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</si>
  <si>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</si>
  <si>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</si>
  <si>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calculated</t>
  </si>
  <si>
    <t>Table 26D   2013 Homestead Exemption - Average Residential Value</t>
  </si>
  <si>
    <t>- The qualification for homestead exemption in assessment/tax year 2013 relies on income data from 2012; the percentage of relief applies to the assessed value of the  homestead up to the maximum exemption amount.</t>
  </si>
  <si>
    <t xml:space="preserve">           2013 Average Residential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</si>
</sst>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37" fillId="0" borderId="0" applyNumberFormat="0" applyFill="0" applyBorder="0" applyAlignment="0" applyProtection="0"/>
    <xf numFmtId="2" fontId="0" fillId="0" borderId="0">
      <alignment/>
      <protection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8" fillId="0" borderId="17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50" fillId="0" borderId="18" xfId="59" applyFont="1" applyFill="1" applyBorder="1" applyAlignment="1">
      <alignment horizontal="center"/>
    </xf>
    <xf numFmtId="0" fontId="50" fillId="0" borderId="16" xfId="59" applyFont="1" applyFill="1" applyBorder="1" applyAlignment="1">
      <alignment horizontal="center"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 quotePrefix="1">
      <alignment horizontal="center"/>
    </xf>
    <xf numFmtId="3" fontId="4" fillId="0" borderId="21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Fill="1" applyBorder="1" applyAlignment="1">
      <alignment/>
    </xf>
    <xf numFmtId="0" fontId="0" fillId="0" borderId="0" xfId="44" applyNumberFormat="1" applyBorder="1">
      <alignment/>
      <protection/>
    </xf>
    <xf numFmtId="0" fontId="11" fillId="0" borderId="0" xfId="44" applyNumberFormat="1" applyFont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4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44" applyNumberFormat="1" applyFont="1" applyBorder="1">
      <alignment/>
      <protection/>
    </xf>
    <xf numFmtId="0" fontId="13" fillId="0" borderId="0" xfId="44" applyNumberFormat="1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0" xfId="44" applyNumberFormat="1" applyAlignment="1">
      <alignment horizontal="center"/>
      <protection/>
    </xf>
    <xf numFmtId="0" fontId="13" fillId="0" borderId="0" xfId="44" applyNumberFormat="1" applyFont="1">
      <alignment/>
      <protection/>
    </xf>
    <xf numFmtId="0" fontId="13" fillId="0" borderId="0" xfId="44" applyNumberFormat="1" applyFont="1" applyAlignment="1">
      <alignment horizontal="center"/>
      <protection/>
    </xf>
    <xf numFmtId="0" fontId="13" fillId="0" borderId="22" xfId="44" applyNumberFormat="1" applyFont="1" applyBorder="1">
      <alignment/>
      <protection/>
    </xf>
    <xf numFmtId="9" fontId="13" fillId="0" borderId="22" xfId="44" applyNumberFormat="1" applyFont="1" applyBorder="1" applyAlignment="1">
      <alignment horizontal="center"/>
      <protection/>
    </xf>
    <xf numFmtId="0" fontId="13" fillId="0" borderId="22" xfId="44" applyNumberFormat="1" applyFont="1" applyBorder="1" applyAlignment="1">
      <alignment horizontal="center"/>
      <protection/>
    </xf>
    <xf numFmtId="3" fontId="0" fillId="0" borderId="0" xfId="44" applyNumberFormat="1">
      <alignment/>
      <protection/>
    </xf>
    <xf numFmtId="3" fontId="0" fillId="0" borderId="0" xfId="44" applyNumberFormat="1" applyAlignment="1">
      <alignment horizontal="right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3.8515625" style="0" bestFit="1" customWidth="1"/>
    <col min="4" max="4" width="9.28125" style="0" bestFit="1" customWidth="1"/>
    <col min="5" max="5" width="9.28125" style="3" bestFit="1" customWidth="1"/>
    <col min="6" max="6" width="9.28125" style="0" bestFit="1" customWidth="1"/>
    <col min="7" max="7" width="9.8515625" style="0" bestFit="1" customWidth="1"/>
    <col min="8" max="8" width="12.7109375" style="3" customWidth="1"/>
    <col min="9" max="9" width="11.8515625" style="0" bestFit="1" customWidth="1"/>
    <col min="10" max="10" width="15.8515625" style="0" bestFit="1" customWidth="1"/>
    <col min="11" max="11" width="16.28125" style="0" bestFit="1" customWidth="1"/>
    <col min="12" max="12" width="15.8515625" style="0" bestFit="1" customWidth="1"/>
    <col min="13" max="13" width="15.7109375" style="0" customWidth="1"/>
  </cols>
  <sheetData>
    <row r="1" spans="1:13" s="29" customFormat="1" ht="18.75" customHeight="1">
      <c r="A1" s="26" t="s">
        <v>226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  <c r="M1" s="27"/>
    </row>
    <row r="2" spans="1:13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  <c r="M2" s="27"/>
    </row>
    <row r="3" spans="1:13" ht="12.75">
      <c r="A3" s="67" t="s">
        <v>103</v>
      </c>
      <c r="B3" s="68"/>
      <c r="C3" s="14" t="s">
        <v>94</v>
      </c>
      <c r="D3" s="73" t="s">
        <v>104</v>
      </c>
      <c r="E3" s="73" t="s">
        <v>105</v>
      </c>
      <c r="F3" s="73" t="s">
        <v>106</v>
      </c>
      <c r="G3" s="73" t="s">
        <v>107</v>
      </c>
      <c r="H3" s="73" t="s">
        <v>108</v>
      </c>
      <c r="I3" s="64" t="s">
        <v>109</v>
      </c>
      <c r="J3" s="18" t="s">
        <v>98</v>
      </c>
      <c r="K3" s="18" t="s">
        <v>98</v>
      </c>
      <c r="L3" s="20" t="s">
        <v>98</v>
      </c>
      <c r="M3" s="21" t="s">
        <v>98</v>
      </c>
    </row>
    <row r="4" spans="1:13" ht="12.75" customHeight="1">
      <c r="A4" s="69"/>
      <c r="B4" s="70"/>
      <c r="C4" s="15" t="s">
        <v>95</v>
      </c>
      <c r="D4" s="74"/>
      <c r="E4" s="74"/>
      <c r="F4" s="74"/>
      <c r="G4" s="74"/>
      <c r="H4" s="74"/>
      <c r="I4" s="65"/>
      <c r="J4" s="19" t="s">
        <v>101</v>
      </c>
      <c r="K4" s="19" t="s">
        <v>101</v>
      </c>
      <c r="L4" s="22" t="s">
        <v>99</v>
      </c>
      <c r="M4" s="16" t="s">
        <v>99</v>
      </c>
    </row>
    <row r="5" spans="1:13" ht="12.75">
      <c r="A5" s="69"/>
      <c r="B5" s="70"/>
      <c r="C5" s="15" t="s">
        <v>96</v>
      </c>
      <c r="D5" s="74"/>
      <c r="E5" s="74"/>
      <c r="F5" s="74"/>
      <c r="G5" s="74"/>
      <c r="H5" s="74"/>
      <c r="I5" s="65"/>
      <c r="J5" s="19" t="s">
        <v>97</v>
      </c>
      <c r="K5" s="19" t="s">
        <v>102</v>
      </c>
      <c r="L5" s="22" t="s">
        <v>97</v>
      </c>
      <c r="M5" s="16" t="s">
        <v>100</v>
      </c>
    </row>
    <row r="6" spans="1:13" ht="12.75">
      <c r="A6" s="71"/>
      <c r="B6" s="72"/>
      <c r="C6" s="34" t="s">
        <v>114</v>
      </c>
      <c r="D6" s="75"/>
      <c r="E6" s="75"/>
      <c r="F6" s="75"/>
      <c r="G6" s="75"/>
      <c r="H6" s="75"/>
      <c r="I6" s="66"/>
      <c r="J6" s="35" t="s">
        <v>110</v>
      </c>
      <c r="K6" s="34" t="s">
        <v>111</v>
      </c>
      <c r="L6" s="34" t="s">
        <v>112</v>
      </c>
      <c r="M6" s="34" t="s">
        <v>113</v>
      </c>
    </row>
    <row r="7" spans="1:13" ht="12" customHeight="1">
      <c r="A7" s="6">
        <v>1</v>
      </c>
      <c r="B7" s="7" t="s">
        <v>0</v>
      </c>
      <c r="C7" s="4">
        <v>93025</v>
      </c>
      <c r="D7" s="4">
        <v>111630</v>
      </c>
      <c r="E7" s="5">
        <v>186050</v>
      </c>
      <c r="F7" s="5">
        <v>209306</v>
      </c>
      <c r="G7" s="5">
        <v>11042</v>
      </c>
      <c r="H7" s="5">
        <v>1027184740</v>
      </c>
      <c r="I7" s="17">
        <v>93025</v>
      </c>
      <c r="J7" s="17">
        <v>93025</v>
      </c>
      <c r="K7" s="17">
        <v>111630</v>
      </c>
      <c r="L7" s="5">
        <v>186050</v>
      </c>
      <c r="M7" s="17">
        <v>209306</v>
      </c>
    </row>
    <row r="8" spans="1:13" ht="12" customHeight="1">
      <c r="A8" s="8">
        <v>2</v>
      </c>
      <c r="B8" s="9" t="s">
        <v>1</v>
      </c>
      <c r="C8" s="4">
        <v>59232</v>
      </c>
      <c r="D8" s="4">
        <v>71078</v>
      </c>
      <c r="E8" s="5">
        <v>118464</v>
      </c>
      <c r="F8" s="5">
        <v>133272</v>
      </c>
      <c r="G8" s="5">
        <v>3014</v>
      </c>
      <c r="H8" s="5">
        <v>178526210</v>
      </c>
      <c r="I8" s="17">
        <v>59232</v>
      </c>
      <c r="J8" s="17">
        <v>59232</v>
      </c>
      <c r="K8" s="17">
        <v>71078</v>
      </c>
      <c r="L8" s="5">
        <v>118464</v>
      </c>
      <c r="M8" s="17">
        <v>133272</v>
      </c>
    </row>
    <row r="9" spans="1:13" ht="12" customHeight="1">
      <c r="A9" s="8">
        <v>3</v>
      </c>
      <c r="B9" s="9" t="s">
        <v>2</v>
      </c>
      <c r="C9" s="4">
        <v>45258</v>
      </c>
      <c r="D9" s="4">
        <v>54310</v>
      </c>
      <c r="E9" s="5">
        <v>90516</v>
      </c>
      <c r="F9" s="5">
        <v>101831</v>
      </c>
      <c r="G9" s="5">
        <v>218</v>
      </c>
      <c r="H9" s="5">
        <v>9866170</v>
      </c>
      <c r="I9" s="17">
        <v>45258</v>
      </c>
      <c r="J9" s="17">
        <v>45258</v>
      </c>
      <c r="K9" s="17">
        <v>54310</v>
      </c>
      <c r="L9" s="5">
        <v>95000</v>
      </c>
      <c r="M9" s="17">
        <v>110000</v>
      </c>
    </row>
    <row r="10" spans="1:13" ht="12" customHeight="1">
      <c r="A10" s="8">
        <v>4</v>
      </c>
      <c r="B10" s="9" t="s">
        <v>3</v>
      </c>
      <c r="C10" s="4">
        <v>64578</v>
      </c>
      <c r="D10" s="4">
        <v>77494</v>
      </c>
      <c r="E10" s="5">
        <v>129156</v>
      </c>
      <c r="F10" s="5">
        <v>145301</v>
      </c>
      <c r="G10" s="5">
        <v>321</v>
      </c>
      <c r="H10" s="5">
        <v>20729534</v>
      </c>
      <c r="I10" s="17">
        <v>64578</v>
      </c>
      <c r="J10" s="17">
        <v>64578</v>
      </c>
      <c r="K10" s="17">
        <v>77494</v>
      </c>
      <c r="L10" s="5">
        <v>129156</v>
      </c>
      <c r="M10" s="17">
        <v>145301</v>
      </c>
    </row>
    <row r="11" spans="1:13" ht="12" customHeight="1">
      <c r="A11" s="8">
        <v>5</v>
      </c>
      <c r="B11" s="9" t="s">
        <v>4</v>
      </c>
      <c r="C11" s="4">
        <v>28186</v>
      </c>
      <c r="D11" s="4">
        <v>33823</v>
      </c>
      <c r="E11" s="5">
        <v>56372</v>
      </c>
      <c r="F11" s="5">
        <v>63419</v>
      </c>
      <c r="G11" s="5">
        <v>256</v>
      </c>
      <c r="H11" s="5">
        <v>7215676</v>
      </c>
      <c r="I11" s="17">
        <v>28186</v>
      </c>
      <c r="J11" s="17">
        <v>40000</v>
      </c>
      <c r="K11" s="17">
        <v>50000</v>
      </c>
      <c r="L11" s="5">
        <v>95000</v>
      </c>
      <c r="M11" s="17">
        <v>110000</v>
      </c>
    </row>
    <row r="12" spans="1:13" ht="12" customHeight="1">
      <c r="A12" s="30">
        <v>6</v>
      </c>
      <c r="B12" s="31" t="s">
        <v>5</v>
      </c>
      <c r="C12" s="32">
        <v>63145</v>
      </c>
      <c r="D12" s="32">
        <v>75774</v>
      </c>
      <c r="E12" s="32">
        <v>126290</v>
      </c>
      <c r="F12" s="32">
        <v>142076</v>
      </c>
      <c r="G12" s="32">
        <v>2521</v>
      </c>
      <c r="H12" s="32">
        <v>159186134</v>
      </c>
      <c r="I12" s="33">
        <v>63144</v>
      </c>
      <c r="J12" s="33">
        <v>63145</v>
      </c>
      <c r="K12" s="33">
        <v>75774</v>
      </c>
      <c r="L12" s="32">
        <v>126290</v>
      </c>
      <c r="M12" s="33">
        <v>142076</v>
      </c>
    </row>
    <row r="13" spans="1:13" ht="12" customHeight="1">
      <c r="A13" s="30">
        <v>7</v>
      </c>
      <c r="B13" s="31" t="s">
        <v>6</v>
      </c>
      <c r="C13" s="32">
        <v>74381</v>
      </c>
      <c r="D13" s="32">
        <v>89257</v>
      </c>
      <c r="E13" s="32">
        <v>148762</v>
      </c>
      <c r="F13" s="32">
        <v>167357</v>
      </c>
      <c r="G13" s="32">
        <v>4441</v>
      </c>
      <c r="H13" s="32">
        <v>330326959</v>
      </c>
      <c r="I13" s="33">
        <v>74381</v>
      </c>
      <c r="J13" s="33">
        <v>74381</v>
      </c>
      <c r="K13" s="33">
        <v>89257</v>
      </c>
      <c r="L13" s="32">
        <v>148762</v>
      </c>
      <c r="M13" s="33">
        <v>167357</v>
      </c>
    </row>
    <row r="14" spans="1:13" ht="12" customHeight="1">
      <c r="A14" s="30">
        <v>8</v>
      </c>
      <c r="B14" s="31" t="s">
        <v>7</v>
      </c>
      <c r="C14" s="32">
        <v>27525</v>
      </c>
      <c r="D14" s="32">
        <v>33030</v>
      </c>
      <c r="E14" s="32">
        <v>55050</v>
      </c>
      <c r="F14" s="32">
        <v>61931</v>
      </c>
      <c r="G14" s="32">
        <v>1184</v>
      </c>
      <c r="H14" s="32">
        <v>32589790</v>
      </c>
      <c r="I14" s="33">
        <v>27525</v>
      </c>
      <c r="J14" s="33">
        <v>40000</v>
      </c>
      <c r="K14" s="33">
        <v>50000</v>
      </c>
      <c r="L14" s="32">
        <v>95000</v>
      </c>
      <c r="M14" s="33">
        <v>110000</v>
      </c>
    </row>
    <row r="15" spans="1:13" ht="12" customHeight="1">
      <c r="A15" s="30">
        <v>9</v>
      </c>
      <c r="B15" s="31" t="s">
        <v>8</v>
      </c>
      <c r="C15" s="32">
        <v>48534</v>
      </c>
      <c r="D15" s="32">
        <v>58241</v>
      </c>
      <c r="E15" s="32">
        <v>97068</v>
      </c>
      <c r="F15" s="32">
        <v>109202</v>
      </c>
      <c r="G15" s="32">
        <v>1667</v>
      </c>
      <c r="H15" s="32">
        <v>80905982</v>
      </c>
      <c r="I15" s="33">
        <v>48534</v>
      </c>
      <c r="J15" s="33">
        <v>48534</v>
      </c>
      <c r="K15" s="33">
        <v>58241</v>
      </c>
      <c r="L15" s="32">
        <v>97068</v>
      </c>
      <c r="M15" s="33">
        <v>110000</v>
      </c>
    </row>
    <row r="16" spans="1:13" ht="12" customHeight="1">
      <c r="A16" s="30">
        <v>10</v>
      </c>
      <c r="B16" s="31" t="s">
        <v>9</v>
      </c>
      <c r="C16" s="32">
        <v>112366</v>
      </c>
      <c r="D16" s="32">
        <v>134839</v>
      </c>
      <c r="E16" s="32">
        <v>224732</v>
      </c>
      <c r="F16" s="32">
        <v>252824</v>
      </c>
      <c r="G16" s="32">
        <v>15135</v>
      </c>
      <c r="H16" s="32">
        <v>1700654895</v>
      </c>
      <c r="I16" s="33">
        <v>112366</v>
      </c>
      <c r="J16" s="33">
        <v>112366</v>
      </c>
      <c r="K16" s="33">
        <v>134839</v>
      </c>
      <c r="L16" s="32">
        <v>224732</v>
      </c>
      <c r="M16" s="33">
        <v>252824</v>
      </c>
    </row>
    <row r="17" spans="1:13" ht="12" customHeight="1">
      <c r="A17" s="8">
        <v>11</v>
      </c>
      <c r="B17" s="9" t="s">
        <v>10</v>
      </c>
      <c r="C17" s="4">
        <v>73445</v>
      </c>
      <c r="D17" s="4">
        <v>88134</v>
      </c>
      <c r="E17" s="5">
        <v>146890</v>
      </c>
      <c r="F17" s="5">
        <v>165251</v>
      </c>
      <c r="G17" s="5">
        <v>3117</v>
      </c>
      <c r="H17" s="5">
        <v>228934576</v>
      </c>
      <c r="I17" s="17">
        <v>73447</v>
      </c>
      <c r="J17" s="17">
        <v>73445</v>
      </c>
      <c r="K17" s="17">
        <v>88134</v>
      </c>
      <c r="L17" s="5">
        <v>146890</v>
      </c>
      <c r="M17" s="17">
        <v>165251</v>
      </c>
    </row>
    <row r="18" spans="1:13" ht="12" customHeight="1">
      <c r="A18" s="8">
        <v>12</v>
      </c>
      <c r="B18" s="9" t="s">
        <v>11</v>
      </c>
      <c r="C18" s="4">
        <v>75889</v>
      </c>
      <c r="D18" s="4">
        <v>91067</v>
      </c>
      <c r="E18" s="5">
        <v>151778</v>
      </c>
      <c r="F18" s="5">
        <v>170750</v>
      </c>
      <c r="G18" s="5">
        <v>3564</v>
      </c>
      <c r="H18" s="5">
        <v>270468365</v>
      </c>
      <c r="I18" s="17">
        <v>75889</v>
      </c>
      <c r="J18" s="17">
        <v>75889</v>
      </c>
      <c r="K18" s="17">
        <v>91067</v>
      </c>
      <c r="L18" s="5">
        <v>151778</v>
      </c>
      <c r="M18" s="17">
        <v>170750</v>
      </c>
    </row>
    <row r="19" spans="1:13" ht="12" customHeight="1">
      <c r="A19" s="8">
        <v>13</v>
      </c>
      <c r="B19" s="9" t="s">
        <v>12</v>
      </c>
      <c r="C19" s="4">
        <v>138732</v>
      </c>
      <c r="D19" s="4">
        <v>166478</v>
      </c>
      <c r="E19" s="5">
        <v>277464</v>
      </c>
      <c r="F19" s="5">
        <v>312147</v>
      </c>
      <c r="G19" s="5">
        <v>10735</v>
      </c>
      <c r="H19" s="5">
        <v>1489290756</v>
      </c>
      <c r="I19" s="17">
        <v>138732</v>
      </c>
      <c r="J19" s="17">
        <v>138732</v>
      </c>
      <c r="K19" s="17">
        <v>166478</v>
      </c>
      <c r="L19" s="5">
        <v>277464</v>
      </c>
      <c r="M19" s="17">
        <v>312147</v>
      </c>
    </row>
    <row r="20" spans="1:13" ht="12" customHeight="1">
      <c r="A20" s="8">
        <v>14</v>
      </c>
      <c r="B20" s="9" t="s">
        <v>13</v>
      </c>
      <c r="C20" s="4">
        <v>74585</v>
      </c>
      <c r="D20" s="4">
        <v>89502</v>
      </c>
      <c r="E20" s="5">
        <v>149170</v>
      </c>
      <c r="F20" s="5">
        <v>167816</v>
      </c>
      <c r="G20" s="5">
        <v>3620</v>
      </c>
      <c r="H20" s="5">
        <v>269993232</v>
      </c>
      <c r="I20" s="17">
        <v>74584</v>
      </c>
      <c r="J20" s="17">
        <v>74585</v>
      </c>
      <c r="K20" s="17">
        <v>89502</v>
      </c>
      <c r="L20" s="5">
        <v>149170</v>
      </c>
      <c r="M20" s="17">
        <v>167816</v>
      </c>
    </row>
    <row r="21" spans="1:13" ht="12" customHeight="1">
      <c r="A21" s="8">
        <v>15</v>
      </c>
      <c r="B21" s="9" t="s">
        <v>14</v>
      </c>
      <c r="C21" s="4">
        <v>74186</v>
      </c>
      <c r="D21" s="4">
        <v>89023</v>
      </c>
      <c r="E21" s="5">
        <v>148372</v>
      </c>
      <c r="F21" s="5">
        <v>166919</v>
      </c>
      <c r="G21" s="5">
        <v>1797</v>
      </c>
      <c r="H21" s="5">
        <v>133312450</v>
      </c>
      <c r="I21" s="17">
        <v>74186</v>
      </c>
      <c r="J21" s="17">
        <v>74186</v>
      </c>
      <c r="K21" s="17">
        <v>89023</v>
      </c>
      <c r="L21" s="5">
        <v>148372</v>
      </c>
      <c r="M21" s="17">
        <v>166919</v>
      </c>
    </row>
    <row r="22" spans="1:13" ht="12" customHeight="1">
      <c r="A22" s="30">
        <v>16</v>
      </c>
      <c r="B22" s="31" t="s">
        <v>15</v>
      </c>
      <c r="C22" s="32">
        <v>75227</v>
      </c>
      <c r="D22" s="32">
        <v>90272</v>
      </c>
      <c r="E22" s="32">
        <v>150454</v>
      </c>
      <c r="F22" s="32">
        <v>169261</v>
      </c>
      <c r="G22" s="32">
        <v>2544</v>
      </c>
      <c r="H22" s="32">
        <v>191378043</v>
      </c>
      <c r="I22" s="33">
        <v>75227</v>
      </c>
      <c r="J22" s="33">
        <v>75227</v>
      </c>
      <c r="K22" s="33">
        <v>90272</v>
      </c>
      <c r="L22" s="32">
        <v>150454</v>
      </c>
      <c r="M22" s="33">
        <v>169261</v>
      </c>
    </row>
    <row r="23" spans="1:13" ht="12" customHeight="1">
      <c r="A23" s="30">
        <v>17</v>
      </c>
      <c r="B23" s="31" t="s">
        <v>16</v>
      </c>
      <c r="C23" s="32">
        <v>96430</v>
      </c>
      <c r="D23" s="32">
        <v>115716</v>
      </c>
      <c r="E23" s="32">
        <v>192860</v>
      </c>
      <c r="F23" s="32">
        <v>216968</v>
      </c>
      <c r="G23" s="32">
        <v>4025</v>
      </c>
      <c r="H23" s="32">
        <v>388131827</v>
      </c>
      <c r="I23" s="33">
        <v>96430</v>
      </c>
      <c r="J23" s="33">
        <v>96430</v>
      </c>
      <c r="K23" s="33">
        <v>115716</v>
      </c>
      <c r="L23" s="32">
        <v>192860</v>
      </c>
      <c r="M23" s="33">
        <v>216968</v>
      </c>
    </row>
    <row r="24" spans="1:13" ht="12" customHeight="1">
      <c r="A24" s="30">
        <v>18</v>
      </c>
      <c r="B24" s="31" t="s">
        <v>17</v>
      </c>
      <c r="C24" s="32">
        <v>67595</v>
      </c>
      <c r="D24" s="32">
        <v>81114</v>
      </c>
      <c r="E24" s="32">
        <v>135190</v>
      </c>
      <c r="F24" s="32">
        <v>152089</v>
      </c>
      <c r="G24" s="32">
        <v>3018</v>
      </c>
      <c r="H24" s="32">
        <v>203995865</v>
      </c>
      <c r="I24" s="33">
        <v>67593</v>
      </c>
      <c r="J24" s="33">
        <v>67595</v>
      </c>
      <c r="K24" s="33">
        <v>81114</v>
      </c>
      <c r="L24" s="32">
        <v>135190</v>
      </c>
      <c r="M24" s="33">
        <v>152089</v>
      </c>
    </row>
    <row r="25" spans="1:13" ht="12" customHeight="1">
      <c r="A25" s="30">
        <v>19</v>
      </c>
      <c r="B25" s="31" t="s">
        <v>18</v>
      </c>
      <c r="C25" s="32">
        <v>73880</v>
      </c>
      <c r="D25" s="32">
        <v>88656</v>
      </c>
      <c r="E25" s="32">
        <v>147760</v>
      </c>
      <c r="F25" s="32">
        <v>166230</v>
      </c>
      <c r="G25" s="32">
        <v>3676</v>
      </c>
      <c r="H25" s="32">
        <v>271586945</v>
      </c>
      <c r="I25" s="33">
        <v>73881</v>
      </c>
      <c r="J25" s="33">
        <v>73880</v>
      </c>
      <c r="K25" s="33">
        <v>88656</v>
      </c>
      <c r="L25" s="32">
        <v>147760</v>
      </c>
      <c r="M25" s="33">
        <v>166230</v>
      </c>
    </row>
    <row r="26" spans="1:13" ht="12" customHeight="1">
      <c r="A26" s="30">
        <v>20</v>
      </c>
      <c r="B26" s="31" t="s">
        <v>19</v>
      </c>
      <c r="C26" s="32">
        <v>75060</v>
      </c>
      <c r="D26" s="32">
        <v>90072</v>
      </c>
      <c r="E26" s="32">
        <v>150120</v>
      </c>
      <c r="F26" s="32">
        <v>168885</v>
      </c>
      <c r="G26" s="32">
        <v>3753</v>
      </c>
      <c r="H26" s="32">
        <v>281697490</v>
      </c>
      <c r="I26" s="33">
        <v>75059</v>
      </c>
      <c r="J26" s="33">
        <v>75060</v>
      </c>
      <c r="K26" s="33">
        <v>90072</v>
      </c>
      <c r="L26" s="32">
        <v>150120</v>
      </c>
      <c r="M26" s="33">
        <v>168885</v>
      </c>
    </row>
    <row r="27" spans="1:13" ht="12" customHeight="1">
      <c r="A27" s="8">
        <v>21</v>
      </c>
      <c r="B27" s="9" t="s">
        <v>20</v>
      </c>
      <c r="C27" s="4">
        <v>62364</v>
      </c>
      <c r="D27" s="4">
        <v>74837</v>
      </c>
      <c r="E27" s="5">
        <v>124728</v>
      </c>
      <c r="F27" s="5">
        <v>140319</v>
      </c>
      <c r="G27" s="5">
        <v>4843</v>
      </c>
      <c r="H27" s="5">
        <v>302027990</v>
      </c>
      <c r="I27" s="17">
        <v>62364</v>
      </c>
      <c r="J27" s="17">
        <v>62364</v>
      </c>
      <c r="K27" s="17">
        <v>74837</v>
      </c>
      <c r="L27" s="5">
        <v>124728</v>
      </c>
      <c r="M27" s="17">
        <v>140319</v>
      </c>
    </row>
    <row r="28" spans="1:13" ht="12" customHeight="1">
      <c r="A28" s="8">
        <v>22</v>
      </c>
      <c r="B28" s="9" t="s">
        <v>21</v>
      </c>
      <c r="C28" s="4">
        <v>88618</v>
      </c>
      <c r="D28" s="4">
        <v>106342</v>
      </c>
      <c r="E28" s="5">
        <v>177236</v>
      </c>
      <c r="F28" s="5">
        <v>199391</v>
      </c>
      <c r="G28" s="5">
        <v>5980</v>
      </c>
      <c r="H28" s="5">
        <v>529933187</v>
      </c>
      <c r="I28" s="17">
        <v>88618</v>
      </c>
      <c r="J28" s="17">
        <v>88618</v>
      </c>
      <c r="K28" s="17">
        <v>106342</v>
      </c>
      <c r="L28" s="5">
        <v>177236</v>
      </c>
      <c r="M28" s="17">
        <v>199391</v>
      </c>
    </row>
    <row r="29" spans="1:13" ht="12" customHeight="1">
      <c r="A29" s="8">
        <v>23</v>
      </c>
      <c r="B29" s="9" t="s">
        <v>22</v>
      </c>
      <c r="C29" s="4">
        <v>76853</v>
      </c>
      <c r="D29" s="4">
        <v>92224</v>
      </c>
      <c r="E29" s="5">
        <v>153706</v>
      </c>
      <c r="F29" s="5">
        <v>172919</v>
      </c>
      <c r="G29" s="5">
        <v>3490</v>
      </c>
      <c r="H29" s="5">
        <v>268215470</v>
      </c>
      <c r="I29" s="17">
        <v>76853</v>
      </c>
      <c r="J29" s="17">
        <v>76853</v>
      </c>
      <c r="K29" s="17">
        <v>92224</v>
      </c>
      <c r="L29" s="5">
        <v>153706</v>
      </c>
      <c r="M29" s="17">
        <v>172919</v>
      </c>
    </row>
    <row r="30" spans="1:13" ht="12" customHeight="1">
      <c r="A30" s="8">
        <v>24</v>
      </c>
      <c r="B30" s="9" t="s">
        <v>23</v>
      </c>
      <c r="C30" s="4">
        <v>82768</v>
      </c>
      <c r="D30" s="4">
        <v>99322</v>
      </c>
      <c r="E30" s="5">
        <v>165536</v>
      </c>
      <c r="F30" s="5">
        <v>186228</v>
      </c>
      <c r="G30" s="5">
        <v>8955</v>
      </c>
      <c r="H30" s="5">
        <v>741187172</v>
      </c>
      <c r="I30" s="17">
        <v>82768</v>
      </c>
      <c r="J30" s="17">
        <v>82768</v>
      </c>
      <c r="K30" s="17">
        <v>99322</v>
      </c>
      <c r="L30" s="5">
        <v>165536</v>
      </c>
      <c r="M30" s="17">
        <v>186228</v>
      </c>
    </row>
    <row r="31" spans="1:13" ht="12" customHeight="1">
      <c r="A31" s="10">
        <v>25</v>
      </c>
      <c r="B31" s="11" t="s">
        <v>24</v>
      </c>
      <c r="C31" s="5">
        <v>50290</v>
      </c>
      <c r="D31" s="5">
        <v>60348</v>
      </c>
      <c r="E31" s="5">
        <v>100580</v>
      </c>
      <c r="F31" s="5">
        <v>113153</v>
      </c>
      <c r="G31" s="5">
        <v>977</v>
      </c>
      <c r="H31" s="5">
        <v>49132867</v>
      </c>
      <c r="I31" s="17">
        <v>50290</v>
      </c>
      <c r="J31" s="17">
        <v>50290</v>
      </c>
      <c r="K31" s="17">
        <v>60348</v>
      </c>
      <c r="L31" s="5">
        <v>100580</v>
      </c>
      <c r="M31" s="17">
        <v>113153</v>
      </c>
    </row>
    <row r="32" spans="1:13" ht="12" customHeight="1">
      <c r="A32" s="30">
        <v>26</v>
      </c>
      <c r="B32" s="31" t="s">
        <v>25</v>
      </c>
      <c r="C32" s="32">
        <v>66960</v>
      </c>
      <c r="D32" s="32">
        <v>80352</v>
      </c>
      <c r="E32" s="32">
        <v>133920</v>
      </c>
      <c r="F32" s="32">
        <v>150660</v>
      </c>
      <c r="G32" s="32">
        <v>2399</v>
      </c>
      <c r="H32" s="32">
        <v>160643930</v>
      </c>
      <c r="I32" s="33">
        <v>66963</v>
      </c>
      <c r="J32" s="33">
        <v>66960</v>
      </c>
      <c r="K32" s="33">
        <v>80352</v>
      </c>
      <c r="L32" s="32">
        <v>133920</v>
      </c>
      <c r="M32" s="33">
        <v>150660</v>
      </c>
    </row>
    <row r="33" spans="1:13" ht="12" customHeight="1">
      <c r="A33" s="30">
        <v>27</v>
      </c>
      <c r="B33" s="31" t="s">
        <v>26</v>
      </c>
      <c r="C33" s="32">
        <v>101045</v>
      </c>
      <c r="D33" s="32">
        <v>121254</v>
      </c>
      <c r="E33" s="32">
        <v>202090</v>
      </c>
      <c r="F33" s="32">
        <v>227351</v>
      </c>
      <c r="G33" s="32">
        <v>13497</v>
      </c>
      <c r="H33" s="32">
        <v>1363800350</v>
      </c>
      <c r="I33" s="33">
        <v>101045</v>
      </c>
      <c r="J33" s="33">
        <v>101045</v>
      </c>
      <c r="K33" s="33">
        <v>121254</v>
      </c>
      <c r="L33" s="32">
        <v>202090</v>
      </c>
      <c r="M33" s="33">
        <v>227351</v>
      </c>
    </row>
    <row r="34" spans="1:13" ht="12" customHeight="1">
      <c r="A34" s="30">
        <v>28</v>
      </c>
      <c r="B34" s="31" t="s">
        <v>27</v>
      </c>
      <c r="C34" s="32">
        <v>141993</v>
      </c>
      <c r="D34" s="32">
        <v>170392</v>
      </c>
      <c r="E34" s="32">
        <v>283986</v>
      </c>
      <c r="F34" s="32">
        <v>319484</v>
      </c>
      <c r="G34" s="32">
        <v>159097</v>
      </c>
      <c r="H34" s="32">
        <v>22590716700</v>
      </c>
      <c r="I34" s="33">
        <v>141993</v>
      </c>
      <c r="J34" s="33">
        <v>141993</v>
      </c>
      <c r="K34" s="33">
        <v>170392</v>
      </c>
      <c r="L34" s="32">
        <v>283986</v>
      </c>
      <c r="M34" s="33">
        <v>319484</v>
      </c>
    </row>
    <row r="35" spans="1:13" ht="12" customHeight="1">
      <c r="A35" s="30">
        <v>29</v>
      </c>
      <c r="B35" s="31" t="s">
        <v>28</v>
      </c>
      <c r="C35" s="32">
        <v>42501</v>
      </c>
      <c r="D35" s="32">
        <v>51001</v>
      </c>
      <c r="E35" s="32">
        <v>85002</v>
      </c>
      <c r="F35" s="32">
        <v>95627</v>
      </c>
      <c r="G35" s="32">
        <v>1081</v>
      </c>
      <c r="H35" s="32">
        <v>45943424</v>
      </c>
      <c r="I35" s="33">
        <v>42501</v>
      </c>
      <c r="J35" s="33">
        <v>42501</v>
      </c>
      <c r="K35" s="33">
        <v>51001</v>
      </c>
      <c r="L35" s="32">
        <v>95000</v>
      </c>
      <c r="M35" s="33">
        <v>110000</v>
      </c>
    </row>
    <row r="36" spans="1:13" ht="12" customHeight="1">
      <c r="A36" s="30">
        <v>30</v>
      </c>
      <c r="B36" s="31" t="s">
        <v>29</v>
      </c>
      <c r="C36" s="32">
        <v>65430</v>
      </c>
      <c r="D36" s="32">
        <v>78516</v>
      </c>
      <c r="E36" s="32">
        <v>130860</v>
      </c>
      <c r="F36" s="32">
        <v>147218</v>
      </c>
      <c r="G36" s="32">
        <v>2707</v>
      </c>
      <c r="H36" s="32">
        <v>177118255</v>
      </c>
      <c r="I36" s="33">
        <v>65430</v>
      </c>
      <c r="J36" s="33">
        <v>65430</v>
      </c>
      <c r="K36" s="33">
        <v>78516</v>
      </c>
      <c r="L36" s="32">
        <v>130860</v>
      </c>
      <c r="M36" s="33">
        <v>147218</v>
      </c>
    </row>
    <row r="37" spans="1:13" ht="12" customHeight="1">
      <c r="A37" s="8">
        <v>31</v>
      </c>
      <c r="B37" s="9" t="s">
        <v>30</v>
      </c>
      <c r="C37" s="4">
        <v>42275</v>
      </c>
      <c r="D37" s="4">
        <v>50730</v>
      </c>
      <c r="E37" s="5">
        <v>84550</v>
      </c>
      <c r="F37" s="5">
        <v>95119</v>
      </c>
      <c r="G37" s="5">
        <v>1730</v>
      </c>
      <c r="H37" s="5">
        <v>73137744</v>
      </c>
      <c r="I37" s="17">
        <v>42276</v>
      </c>
      <c r="J37" s="17">
        <v>42275</v>
      </c>
      <c r="K37" s="17">
        <v>50730</v>
      </c>
      <c r="L37" s="5">
        <v>95000</v>
      </c>
      <c r="M37" s="17">
        <v>110000</v>
      </c>
    </row>
    <row r="38" spans="1:13" ht="12" customHeight="1">
      <c r="A38" s="8">
        <v>32</v>
      </c>
      <c r="B38" s="9" t="s">
        <v>31</v>
      </c>
      <c r="C38" s="4">
        <v>63133</v>
      </c>
      <c r="D38" s="4">
        <v>75760</v>
      </c>
      <c r="E38" s="5">
        <v>126266</v>
      </c>
      <c r="F38" s="5">
        <v>142049</v>
      </c>
      <c r="G38" s="5">
        <v>1156</v>
      </c>
      <c r="H38" s="5">
        <v>72981576</v>
      </c>
      <c r="I38" s="17">
        <v>63133</v>
      </c>
      <c r="J38" s="17">
        <v>63133</v>
      </c>
      <c r="K38" s="17">
        <v>75760</v>
      </c>
      <c r="L38" s="5">
        <v>126266</v>
      </c>
      <c r="M38" s="17">
        <v>142049</v>
      </c>
    </row>
    <row r="39" spans="1:13" ht="12" customHeight="1">
      <c r="A39" s="8">
        <v>33</v>
      </c>
      <c r="B39" s="9" t="s">
        <v>32</v>
      </c>
      <c r="C39" s="4">
        <v>43505</v>
      </c>
      <c r="D39" s="4">
        <v>52206</v>
      </c>
      <c r="E39" s="5">
        <v>87010</v>
      </c>
      <c r="F39" s="5">
        <v>97886</v>
      </c>
      <c r="G39" s="5">
        <v>2512</v>
      </c>
      <c r="H39" s="5">
        <v>109290335</v>
      </c>
      <c r="I39" s="17">
        <v>43507</v>
      </c>
      <c r="J39" s="17">
        <v>43505</v>
      </c>
      <c r="K39" s="17">
        <v>52206</v>
      </c>
      <c r="L39" s="5">
        <v>95000</v>
      </c>
      <c r="M39" s="17">
        <v>110000</v>
      </c>
    </row>
    <row r="40" spans="1:13" ht="12" customHeight="1">
      <c r="A40" s="8">
        <v>34</v>
      </c>
      <c r="B40" s="9" t="s">
        <v>33</v>
      </c>
      <c r="C40" s="4">
        <v>87291</v>
      </c>
      <c r="D40" s="4">
        <v>104749</v>
      </c>
      <c r="E40" s="5">
        <v>174582</v>
      </c>
      <c r="F40" s="5">
        <v>196405</v>
      </c>
      <c r="G40" s="5">
        <v>9032</v>
      </c>
      <c r="H40" s="5">
        <v>788414255</v>
      </c>
      <c r="I40" s="17">
        <v>87291</v>
      </c>
      <c r="J40" s="17">
        <v>87291</v>
      </c>
      <c r="K40" s="17">
        <v>104749</v>
      </c>
      <c r="L40" s="5">
        <v>174582</v>
      </c>
      <c r="M40" s="17">
        <v>196405</v>
      </c>
    </row>
    <row r="41" spans="1:13" ht="12" customHeight="1">
      <c r="A41" s="8">
        <v>35</v>
      </c>
      <c r="B41" s="9" t="s">
        <v>34</v>
      </c>
      <c r="C41" s="4">
        <v>47961</v>
      </c>
      <c r="D41" s="4">
        <v>57553</v>
      </c>
      <c r="E41" s="5">
        <v>95922</v>
      </c>
      <c r="F41" s="5">
        <v>107912</v>
      </c>
      <c r="G41" s="5">
        <v>1200</v>
      </c>
      <c r="H41" s="5">
        <v>57553369</v>
      </c>
      <c r="I41" s="17">
        <v>47961</v>
      </c>
      <c r="J41" s="17">
        <v>47961</v>
      </c>
      <c r="K41" s="17">
        <v>57553</v>
      </c>
      <c r="L41" s="5">
        <v>95922</v>
      </c>
      <c r="M41" s="17">
        <v>110000</v>
      </c>
    </row>
    <row r="42" spans="1:13" ht="12" customHeight="1">
      <c r="A42" s="30">
        <v>36</v>
      </c>
      <c r="B42" s="31" t="s">
        <v>35</v>
      </c>
      <c r="C42" s="32">
        <v>61825</v>
      </c>
      <c r="D42" s="32">
        <v>74190</v>
      </c>
      <c r="E42" s="32">
        <v>123650</v>
      </c>
      <c r="F42" s="32">
        <v>139106</v>
      </c>
      <c r="G42" s="32">
        <v>921</v>
      </c>
      <c r="H42" s="32">
        <v>56942965</v>
      </c>
      <c r="I42" s="33">
        <v>61827</v>
      </c>
      <c r="J42" s="33">
        <v>61825</v>
      </c>
      <c r="K42" s="33">
        <v>74190</v>
      </c>
      <c r="L42" s="32">
        <v>123650</v>
      </c>
      <c r="M42" s="33">
        <v>139106</v>
      </c>
    </row>
    <row r="43" spans="1:13" ht="12" customHeight="1">
      <c r="A43" s="30">
        <v>37</v>
      </c>
      <c r="B43" s="31" t="s">
        <v>36</v>
      </c>
      <c r="C43" s="32">
        <v>99499</v>
      </c>
      <c r="D43" s="32">
        <v>119399</v>
      </c>
      <c r="E43" s="32">
        <v>198998</v>
      </c>
      <c r="F43" s="32">
        <v>223873</v>
      </c>
      <c r="G43" s="32">
        <v>1180</v>
      </c>
      <c r="H43" s="32">
        <v>117408561</v>
      </c>
      <c r="I43" s="33">
        <v>99499</v>
      </c>
      <c r="J43" s="33">
        <v>99499</v>
      </c>
      <c r="K43" s="33">
        <v>119399</v>
      </c>
      <c r="L43" s="32">
        <v>198998</v>
      </c>
      <c r="M43" s="33">
        <v>223873</v>
      </c>
    </row>
    <row r="44" spans="1:13" ht="12" customHeight="1">
      <c r="A44" s="30">
        <v>38</v>
      </c>
      <c r="B44" s="31" t="s">
        <v>37</v>
      </c>
      <c r="C44" s="32">
        <v>43201</v>
      </c>
      <c r="D44" s="32">
        <v>51841</v>
      </c>
      <c r="E44" s="32">
        <v>86402</v>
      </c>
      <c r="F44" s="32">
        <v>97202</v>
      </c>
      <c r="G44" s="32">
        <v>322</v>
      </c>
      <c r="H44" s="32">
        <v>13910837</v>
      </c>
      <c r="I44" s="33">
        <v>43201</v>
      </c>
      <c r="J44" s="33">
        <v>43201</v>
      </c>
      <c r="K44" s="33">
        <v>51841</v>
      </c>
      <c r="L44" s="32">
        <v>95000</v>
      </c>
      <c r="M44" s="33">
        <v>110000</v>
      </c>
    </row>
    <row r="45" spans="1:13" ht="12" customHeight="1">
      <c r="A45" s="30">
        <v>39</v>
      </c>
      <c r="B45" s="31" t="s">
        <v>38</v>
      </c>
      <c r="C45" s="32">
        <v>45535</v>
      </c>
      <c r="D45" s="32">
        <v>54642</v>
      </c>
      <c r="E45" s="32">
        <v>91070</v>
      </c>
      <c r="F45" s="32">
        <v>102454</v>
      </c>
      <c r="G45" s="32">
        <v>1150</v>
      </c>
      <c r="H45" s="32">
        <v>52364645</v>
      </c>
      <c r="I45" s="33">
        <v>45534</v>
      </c>
      <c r="J45" s="33">
        <v>45535</v>
      </c>
      <c r="K45" s="33">
        <v>54642</v>
      </c>
      <c r="L45" s="32">
        <v>95000</v>
      </c>
      <c r="M45" s="33">
        <v>110000</v>
      </c>
    </row>
    <row r="46" spans="1:13" ht="12" customHeight="1">
      <c r="A46" s="30">
        <v>40</v>
      </c>
      <c r="B46" s="31" t="s">
        <v>39</v>
      </c>
      <c r="C46" s="32">
        <v>106879</v>
      </c>
      <c r="D46" s="32">
        <v>128255</v>
      </c>
      <c r="E46" s="32">
        <v>213758</v>
      </c>
      <c r="F46" s="32">
        <v>240478</v>
      </c>
      <c r="G46" s="32">
        <v>18425</v>
      </c>
      <c r="H46" s="32">
        <v>1969254051</v>
      </c>
      <c r="I46" s="33">
        <v>106879</v>
      </c>
      <c r="J46" s="33">
        <v>106879</v>
      </c>
      <c r="K46" s="33">
        <v>128255</v>
      </c>
      <c r="L46" s="32">
        <v>213758</v>
      </c>
      <c r="M46" s="33">
        <v>240478</v>
      </c>
    </row>
    <row r="47" spans="1:13" ht="12" customHeight="1">
      <c r="A47" s="8">
        <v>41</v>
      </c>
      <c r="B47" s="9" t="s">
        <v>40</v>
      </c>
      <c r="C47" s="4">
        <v>108000</v>
      </c>
      <c r="D47" s="4">
        <v>129600</v>
      </c>
      <c r="E47" s="5">
        <v>216000</v>
      </c>
      <c r="F47" s="5">
        <v>243000</v>
      </c>
      <c r="G47" s="5">
        <v>3795</v>
      </c>
      <c r="H47" s="5">
        <v>409864367</v>
      </c>
      <c r="I47" s="17">
        <v>108001</v>
      </c>
      <c r="J47" s="17">
        <v>108000</v>
      </c>
      <c r="K47" s="17">
        <v>129600</v>
      </c>
      <c r="L47" s="5">
        <v>216000</v>
      </c>
      <c r="M47" s="17">
        <v>243000</v>
      </c>
    </row>
    <row r="48" spans="1:13" ht="12" customHeight="1">
      <c r="A48" s="8">
        <v>42</v>
      </c>
      <c r="B48" s="9" t="s">
        <v>41</v>
      </c>
      <c r="C48" s="4">
        <v>62777</v>
      </c>
      <c r="D48" s="4">
        <v>75332</v>
      </c>
      <c r="E48" s="5">
        <v>125554</v>
      </c>
      <c r="F48" s="5">
        <v>141248</v>
      </c>
      <c r="G48" s="5">
        <v>1832</v>
      </c>
      <c r="H48" s="5">
        <v>115006705</v>
      </c>
      <c r="I48" s="17">
        <v>62777</v>
      </c>
      <c r="J48" s="17">
        <v>62777</v>
      </c>
      <c r="K48" s="17">
        <v>75332</v>
      </c>
      <c r="L48" s="5">
        <v>125554</v>
      </c>
      <c r="M48" s="17">
        <v>141248</v>
      </c>
    </row>
    <row r="49" spans="1:13" ht="12" customHeight="1">
      <c r="A49" s="8">
        <v>43</v>
      </c>
      <c r="B49" s="9" t="s">
        <v>42</v>
      </c>
      <c r="C49" s="4">
        <v>44093</v>
      </c>
      <c r="D49" s="4">
        <v>52912</v>
      </c>
      <c r="E49" s="5">
        <v>88186</v>
      </c>
      <c r="F49" s="5">
        <v>99209</v>
      </c>
      <c r="G49" s="5">
        <v>505</v>
      </c>
      <c r="H49" s="5">
        <v>22266897</v>
      </c>
      <c r="I49" s="17">
        <v>44093</v>
      </c>
      <c r="J49" s="17">
        <v>44093</v>
      </c>
      <c r="K49" s="17">
        <v>52912</v>
      </c>
      <c r="L49" s="5">
        <v>95000</v>
      </c>
      <c r="M49" s="17">
        <v>110000</v>
      </c>
    </row>
    <row r="50" spans="1:13" ht="12" customHeight="1">
      <c r="A50" s="8">
        <v>44</v>
      </c>
      <c r="B50" s="9" t="s">
        <v>43</v>
      </c>
      <c r="C50" s="4">
        <v>49173</v>
      </c>
      <c r="D50" s="4">
        <v>59008</v>
      </c>
      <c r="E50" s="5">
        <v>98346</v>
      </c>
      <c r="F50" s="5">
        <v>110639</v>
      </c>
      <c r="G50" s="5">
        <v>1454</v>
      </c>
      <c r="H50" s="5">
        <v>71497067</v>
      </c>
      <c r="I50" s="17">
        <v>49173</v>
      </c>
      <c r="J50" s="17">
        <v>49173</v>
      </c>
      <c r="K50" s="17">
        <v>59008</v>
      </c>
      <c r="L50" s="5">
        <v>98346</v>
      </c>
      <c r="M50" s="17">
        <v>110639</v>
      </c>
    </row>
    <row r="51" spans="1:13" ht="12" customHeight="1">
      <c r="A51" s="12">
        <v>45</v>
      </c>
      <c r="B51" s="13" t="s">
        <v>44</v>
      </c>
      <c r="C51" s="23">
        <v>59341</v>
      </c>
      <c r="D51" s="23">
        <v>71209</v>
      </c>
      <c r="E51" s="24">
        <v>118682</v>
      </c>
      <c r="F51" s="24">
        <v>133517</v>
      </c>
      <c r="G51" s="24">
        <v>4808</v>
      </c>
      <c r="H51" s="24">
        <v>285310560</v>
      </c>
      <c r="I51" s="25">
        <v>59341</v>
      </c>
      <c r="J51" s="25">
        <v>59341</v>
      </c>
      <c r="K51" s="25">
        <v>71209</v>
      </c>
      <c r="L51" s="24">
        <v>118682</v>
      </c>
      <c r="M51" s="25">
        <v>133517</v>
      </c>
    </row>
    <row r="52" spans="1:12" s="43" customFormat="1" ht="12">
      <c r="A52" s="42" t="s">
        <v>115</v>
      </c>
      <c r="B52" s="42"/>
      <c r="C52" s="42"/>
      <c r="D52" s="42"/>
      <c r="E52" s="2"/>
      <c r="F52" s="42"/>
      <c r="G52" s="42"/>
      <c r="H52" s="2"/>
      <c r="I52" s="42"/>
      <c r="J52" s="42"/>
      <c r="K52" s="42"/>
      <c r="L52" s="42"/>
    </row>
    <row r="53" spans="1:12" s="43" customFormat="1" ht="12">
      <c r="A53" s="44" t="s">
        <v>116</v>
      </c>
      <c r="B53" s="42"/>
      <c r="C53" s="42"/>
      <c r="D53" s="42"/>
      <c r="E53" s="2"/>
      <c r="F53" s="42"/>
      <c r="G53" s="42"/>
      <c r="H53" s="2"/>
      <c r="I53" s="42"/>
      <c r="J53" s="42"/>
      <c r="K53" s="42"/>
      <c r="L53" s="42"/>
    </row>
    <row r="54" spans="1:8" s="43" customFormat="1" ht="12">
      <c r="A54" s="44" t="s">
        <v>118</v>
      </c>
      <c r="C54" s="42"/>
      <c r="E54" s="3"/>
      <c r="H54" s="3"/>
    </row>
    <row r="55" spans="1:8" s="43" customFormat="1" ht="12">
      <c r="A55" s="44" t="s">
        <v>227</v>
      </c>
      <c r="E55" s="3"/>
      <c r="H55" s="3"/>
    </row>
    <row r="56" spans="1:8" s="43" customFormat="1" ht="12">
      <c r="A56" s="44" t="s">
        <v>119</v>
      </c>
      <c r="E56" s="3"/>
      <c r="H56" s="3"/>
    </row>
    <row r="57" spans="1:11" s="43" customFormat="1" ht="12">
      <c r="A57" s="44" t="s">
        <v>120</v>
      </c>
      <c r="E57" s="3"/>
      <c r="H57" s="3"/>
      <c r="K57" s="3"/>
    </row>
    <row r="58" spans="1:8" s="43" customFormat="1" ht="12">
      <c r="A58" s="45" t="s">
        <v>117</v>
      </c>
      <c r="E58" s="3"/>
      <c r="H58" s="3"/>
    </row>
  </sheetData>
  <sheetProtection/>
  <mergeCells count="7">
    <mergeCell ref="I3:I6"/>
    <mergeCell ref="A3:B6"/>
    <mergeCell ref="D3:D6"/>
    <mergeCell ref="E3:E6"/>
    <mergeCell ref="F3:F6"/>
    <mergeCell ref="G3:G6"/>
    <mergeCell ref="H3:H6"/>
  </mergeCells>
  <hyperlinks>
    <hyperlink ref="J6" r:id="rId1" display="Stat. § 77-3501.01(1)"/>
    <hyperlink ref="K6" r:id="rId2" display="Stat. § 77-3501.01(2)"/>
    <hyperlink ref="L6" r:id="rId3" display="Stat. § 77-3505.02(1)"/>
    <hyperlink ref="M6" r:id="rId4" display="Stat.§ 77-3505.02(2)"/>
    <hyperlink ref="C6" r:id="rId5" display="Stat. § 77-3506.02"/>
  </hyperlinks>
  <printOptions horizontalCentered="1"/>
  <pageMargins left="0.25" right="0.25" top="0.5" bottom="0.25" header="0" footer="0.25"/>
  <pageSetup fitToHeight="1" fitToWidth="1" horizontalDpi="300" verticalDpi="300" orientation="landscape" scale="71" r:id="rId6"/>
  <headerFooter alignWithMargins="0">
    <oddFooter>&amp;C&amp;"Times New Roman,Regular"Nebraska Department of Revenue, Property Assessment Division  2013 Annual Report &amp;R&amp;"Times New Roman,Regular"Table 26D, Page 203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57421875" style="0" bestFit="1" customWidth="1"/>
    <col min="3" max="3" width="13.8515625" style="0" bestFit="1" customWidth="1"/>
    <col min="4" max="4" width="9.28125" style="0" bestFit="1" customWidth="1"/>
    <col min="5" max="5" width="9.28125" style="3" bestFit="1" customWidth="1"/>
    <col min="6" max="6" width="9.28125" style="0" bestFit="1" customWidth="1"/>
    <col min="7" max="7" width="9.8515625" style="0" bestFit="1" customWidth="1"/>
    <col min="8" max="8" width="12.7109375" style="3" customWidth="1"/>
    <col min="9" max="9" width="11.8515625" style="0" bestFit="1" customWidth="1"/>
    <col min="10" max="10" width="15.8515625" style="0" bestFit="1" customWidth="1"/>
    <col min="11" max="11" width="16.28125" style="0" bestFit="1" customWidth="1"/>
    <col min="12" max="12" width="15.8515625" style="0" bestFit="1" customWidth="1"/>
    <col min="13" max="13" width="15.7109375" style="0" customWidth="1"/>
  </cols>
  <sheetData>
    <row r="1" spans="1:13" s="29" customFormat="1" ht="18.75" customHeight="1">
      <c r="A1" s="26" t="s">
        <v>226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  <c r="M1" s="27"/>
    </row>
    <row r="2" spans="1:13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  <c r="M2" s="27"/>
    </row>
    <row r="3" spans="1:13" ht="12.75">
      <c r="A3" s="67" t="s">
        <v>103</v>
      </c>
      <c r="B3" s="68"/>
      <c r="C3" s="14" t="s">
        <v>94</v>
      </c>
      <c r="D3" s="73" t="s">
        <v>104</v>
      </c>
      <c r="E3" s="73" t="s">
        <v>105</v>
      </c>
      <c r="F3" s="73" t="s">
        <v>106</v>
      </c>
      <c r="G3" s="73" t="s">
        <v>107</v>
      </c>
      <c r="H3" s="73" t="s">
        <v>108</v>
      </c>
      <c r="I3" s="64" t="s">
        <v>109</v>
      </c>
      <c r="J3" s="18" t="s">
        <v>98</v>
      </c>
      <c r="K3" s="18" t="s">
        <v>98</v>
      </c>
      <c r="L3" s="20" t="s">
        <v>98</v>
      </c>
      <c r="M3" s="21" t="s">
        <v>98</v>
      </c>
    </row>
    <row r="4" spans="1:13" ht="12.75" customHeight="1">
      <c r="A4" s="69"/>
      <c r="B4" s="70"/>
      <c r="C4" s="15" t="s">
        <v>95</v>
      </c>
      <c r="D4" s="74"/>
      <c r="E4" s="74"/>
      <c r="F4" s="74"/>
      <c r="G4" s="74"/>
      <c r="H4" s="74"/>
      <c r="I4" s="65"/>
      <c r="J4" s="19" t="s">
        <v>101</v>
      </c>
      <c r="K4" s="19" t="s">
        <v>101</v>
      </c>
      <c r="L4" s="22" t="s">
        <v>99</v>
      </c>
      <c r="M4" s="16" t="s">
        <v>99</v>
      </c>
    </row>
    <row r="5" spans="1:13" ht="12.75">
      <c r="A5" s="69"/>
      <c r="B5" s="70"/>
      <c r="C5" s="15" t="s">
        <v>96</v>
      </c>
      <c r="D5" s="74"/>
      <c r="E5" s="74"/>
      <c r="F5" s="74"/>
      <c r="G5" s="74"/>
      <c r="H5" s="74"/>
      <c r="I5" s="65"/>
      <c r="J5" s="19" t="s">
        <v>97</v>
      </c>
      <c r="K5" s="19" t="s">
        <v>102</v>
      </c>
      <c r="L5" s="22" t="s">
        <v>97</v>
      </c>
      <c r="M5" s="16" t="s">
        <v>100</v>
      </c>
    </row>
    <row r="6" spans="1:13" ht="12.75">
      <c r="A6" s="71"/>
      <c r="B6" s="72"/>
      <c r="C6" s="34" t="s">
        <v>114</v>
      </c>
      <c r="D6" s="75"/>
      <c r="E6" s="75"/>
      <c r="F6" s="75"/>
      <c r="G6" s="75"/>
      <c r="H6" s="75"/>
      <c r="I6" s="66"/>
      <c r="J6" s="35" t="s">
        <v>110</v>
      </c>
      <c r="K6" s="34" t="s">
        <v>111</v>
      </c>
      <c r="L6" s="34" t="s">
        <v>112</v>
      </c>
      <c r="M6" s="34" t="s">
        <v>113</v>
      </c>
    </row>
    <row r="7" spans="1:13" ht="12" customHeight="1">
      <c r="A7" s="10">
        <v>46</v>
      </c>
      <c r="B7" s="11" t="s">
        <v>45</v>
      </c>
      <c r="C7" s="5">
        <v>36800</v>
      </c>
      <c r="D7" s="5">
        <v>44160</v>
      </c>
      <c r="E7" s="5">
        <v>73600</v>
      </c>
      <c r="F7" s="5">
        <v>82800</v>
      </c>
      <c r="G7" s="5">
        <v>353</v>
      </c>
      <c r="H7" s="5">
        <v>12990395</v>
      </c>
      <c r="I7" s="17">
        <v>36800</v>
      </c>
      <c r="J7" s="17">
        <v>40000</v>
      </c>
      <c r="K7" s="17">
        <v>50000</v>
      </c>
      <c r="L7" s="5">
        <v>95000</v>
      </c>
      <c r="M7" s="17">
        <v>110000</v>
      </c>
    </row>
    <row r="8" spans="1:13" ht="12" customHeight="1">
      <c r="A8" s="10">
        <v>47</v>
      </c>
      <c r="B8" s="11" t="s">
        <v>46</v>
      </c>
      <c r="C8" s="5">
        <v>80633</v>
      </c>
      <c r="D8" s="5">
        <v>96760</v>
      </c>
      <c r="E8" s="5">
        <v>161266</v>
      </c>
      <c r="F8" s="5">
        <v>181424</v>
      </c>
      <c r="G8" s="5">
        <v>2736</v>
      </c>
      <c r="H8" s="5">
        <v>220611439</v>
      </c>
      <c r="I8" s="17">
        <v>80633</v>
      </c>
      <c r="J8" s="17">
        <v>80633</v>
      </c>
      <c r="K8" s="17">
        <v>96760</v>
      </c>
      <c r="L8" s="5">
        <v>161266</v>
      </c>
      <c r="M8" s="17">
        <v>181424</v>
      </c>
    </row>
    <row r="9" spans="1:13" ht="12" customHeight="1">
      <c r="A9" s="10">
        <v>48</v>
      </c>
      <c r="B9" s="11" t="s">
        <v>47</v>
      </c>
      <c r="C9" s="5">
        <v>58866</v>
      </c>
      <c r="D9" s="5">
        <v>70639</v>
      </c>
      <c r="E9" s="5">
        <v>117732</v>
      </c>
      <c r="F9" s="5">
        <v>132449</v>
      </c>
      <c r="G9" s="5">
        <v>3646</v>
      </c>
      <c r="H9" s="5">
        <v>214626118</v>
      </c>
      <c r="I9" s="17">
        <v>58866</v>
      </c>
      <c r="J9" s="17">
        <v>58866</v>
      </c>
      <c r="K9" s="17">
        <v>70639</v>
      </c>
      <c r="L9" s="5">
        <v>117732</v>
      </c>
      <c r="M9" s="17">
        <v>132449</v>
      </c>
    </row>
    <row r="10" spans="1:13" ht="12" customHeight="1">
      <c r="A10" s="10">
        <v>49</v>
      </c>
      <c r="B10" s="11" t="s">
        <v>48</v>
      </c>
      <c r="C10" s="5">
        <v>63197</v>
      </c>
      <c r="D10" s="5">
        <v>75836</v>
      </c>
      <c r="E10" s="5">
        <v>126394</v>
      </c>
      <c r="F10" s="5">
        <v>142193</v>
      </c>
      <c r="G10" s="5">
        <v>1972</v>
      </c>
      <c r="H10" s="5">
        <v>124624760</v>
      </c>
      <c r="I10" s="17">
        <v>63197</v>
      </c>
      <c r="J10" s="17">
        <v>63197</v>
      </c>
      <c r="K10" s="17">
        <v>75836</v>
      </c>
      <c r="L10" s="5">
        <v>126394</v>
      </c>
      <c r="M10" s="17">
        <v>142193</v>
      </c>
    </row>
    <row r="11" spans="1:13" ht="12" customHeight="1">
      <c r="A11" s="10">
        <v>50</v>
      </c>
      <c r="B11" s="11" t="s">
        <v>49</v>
      </c>
      <c r="C11" s="5">
        <v>99660</v>
      </c>
      <c r="D11" s="5">
        <v>119592</v>
      </c>
      <c r="E11" s="5">
        <v>199320</v>
      </c>
      <c r="F11" s="5">
        <v>224235</v>
      </c>
      <c r="G11" s="5">
        <v>2783</v>
      </c>
      <c r="H11" s="5">
        <v>277358545</v>
      </c>
      <c r="I11" s="17">
        <v>99662</v>
      </c>
      <c r="J11" s="17">
        <v>99660</v>
      </c>
      <c r="K11" s="17">
        <v>119592</v>
      </c>
      <c r="L11" s="5">
        <v>199320</v>
      </c>
      <c r="M11" s="17">
        <v>224235</v>
      </c>
    </row>
    <row r="12" spans="1:13" ht="12" customHeight="1">
      <c r="A12" s="30">
        <v>51</v>
      </c>
      <c r="B12" s="31" t="s">
        <v>50</v>
      </c>
      <c r="C12" s="32">
        <v>82335</v>
      </c>
      <c r="D12" s="32">
        <v>98802</v>
      </c>
      <c r="E12" s="32">
        <v>164670</v>
      </c>
      <c r="F12" s="32">
        <v>185254</v>
      </c>
      <c r="G12" s="32">
        <v>4289</v>
      </c>
      <c r="H12" s="32">
        <v>353132260</v>
      </c>
      <c r="I12" s="33">
        <v>82334</v>
      </c>
      <c r="J12" s="33">
        <v>82335</v>
      </c>
      <c r="K12" s="33">
        <v>98802</v>
      </c>
      <c r="L12" s="32">
        <v>164670</v>
      </c>
      <c r="M12" s="33">
        <v>185254</v>
      </c>
    </row>
    <row r="13" spans="1:13" ht="12" customHeight="1">
      <c r="A13" s="30">
        <v>52</v>
      </c>
      <c r="B13" s="31" t="s">
        <v>51</v>
      </c>
      <c r="C13" s="32">
        <v>36022</v>
      </c>
      <c r="D13" s="32">
        <v>43226</v>
      </c>
      <c r="E13" s="32">
        <v>72044</v>
      </c>
      <c r="F13" s="32">
        <v>81050</v>
      </c>
      <c r="G13" s="32">
        <v>441</v>
      </c>
      <c r="H13" s="32">
        <v>15885900</v>
      </c>
      <c r="I13" s="33">
        <v>36022</v>
      </c>
      <c r="J13" s="33">
        <v>40000</v>
      </c>
      <c r="K13" s="33">
        <v>50000</v>
      </c>
      <c r="L13" s="32">
        <v>95000</v>
      </c>
      <c r="M13" s="33">
        <v>110000</v>
      </c>
    </row>
    <row r="14" spans="1:13" ht="12" customHeight="1">
      <c r="A14" s="30">
        <v>53</v>
      </c>
      <c r="B14" s="31" t="s">
        <v>52</v>
      </c>
      <c r="C14" s="32">
        <v>62379</v>
      </c>
      <c r="D14" s="32">
        <v>74855</v>
      </c>
      <c r="E14" s="32">
        <v>124758</v>
      </c>
      <c r="F14" s="32">
        <v>140353</v>
      </c>
      <c r="G14" s="32">
        <v>1851</v>
      </c>
      <c r="H14" s="32">
        <v>115462626</v>
      </c>
      <c r="I14" s="33">
        <v>62379</v>
      </c>
      <c r="J14" s="33">
        <v>62379</v>
      </c>
      <c r="K14" s="33">
        <v>74855</v>
      </c>
      <c r="L14" s="32">
        <v>124758</v>
      </c>
      <c r="M14" s="33">
        <v>140353</v>
      </c>
    </row>
    <row r="15" spans="1:13" ht="12" customHeight="1">
      <c r="A15" s="30">
        <v>54</v>
      </c>
      <c r="B15" s="31" t="s">
        <v>53</v>
      </c>
      <c r="C15" s="32">
        <v>51050</v>
      </c>
      <c r="D15" s="32">
        <v>61260</v>
      </c>
      <c r="E15" s="32">
        <v>102100</v>
      </c>
      <c r="F15" s="32">
        <v>114863</v>
      </c>
      <c r="G15" s="32">
        <v>3656</v>
      </c>
      <c r="H15" s="32">
        <v>186636510</v>
      </c>
      <c r="I15" s="33">
        <v>51049</v>
      </c>
      <c r="J15" s="33">
        <v>51050</v>
      </c>
      <c r="K15" s="33">
        <v>61260</v>
      </c>
      <c r="L15" s="32">
        <v>102100</v>
      </c>
      <c r="M15" s="33">
        <v>114863</v>
      </c>
    </row>
    <row r="16" spans="1:13" ht="12" customHeight="1">
      <c r="A16" s="30">
        <v>55</v>
      </c>
      <c r="B16" s="31" t="s">
        <v>54</v>
      </c>
      <c r="C16" s="32">
        <v>152350</v>
      </c>
      <c r="D16" s="32">
        <v>182820</v>
      </c>
      <c r="E16" s="32">
        <v>304700</v>
      </c>
      <c r="F16" s="32">
        <v>342788</v>
      </c>
      <c r="G16" s="32">
        <v>87914</v>
      </c>
      <c r="H16" s="32">
        <v>13391746400</v>
      </c>
      <c r="I16" s="33">
        <v>152328</v>
      </c>
      <c r="J16" s="33">
        <v>152350</v>
      </c>
      <c r="K16" s="33">
        <v>182820</v>
      </c>
      <c r="L16" s="32">
        <v>304700</v>
      </c>
      <c r="M16" s="33">
        <v>342788</v>
      </c>
    </row>
    <row r="17" spans="1:13" ht="12" customHeight="1">
      <c r="A17" s="10">
        <v>56</v>
      </c>
      <c r="B17" s="11" t="s">
        <v>55</v>
      </c>
      <c r="C17" s="5">
        <v>101105</v>
      </c>
      <c r="D17" s="5">
        <v>121326</v>
      </c>
      <c r="E17" s="5">
        <v>202210</v>
      </c>
      <c r="F17" s="5">
        <v>227486</v>
      </c>
      <c r="G17" s="5">
        <v>13805</v>
      </c>
      <c r="H17" s="5">
        <v>1395784420</v>
      </c>
      <c r="I17" s="17">
        <v>101107</v>
      </c>
      <c r="J17" s="17">
        <v>101105</v>
      </c>
      <c r="K17" s="17">
        <v>121326</v>
      </c>
      <c r="L17" s="5">
        <v>202210</v>
      </c>
      <c r="M17" s="17">
        <v>227486</v>
      </c>
    </row>
    <row r="18" spans="1:13" ht="12" customHeight="1">
      <c r="A18" s="10">
        <v>57</v>
      </c>
      <c r="B18" s="11" t="s">
        <v>56</v>
      </c>
      <c r="C18" s="5">
        <v>67603</v>
      </c>
      <c r="D18" s="5">
        <v>81124</v>
      </c>
      <c r="E18" s="5">
        <v>135206</v>
      </c>
      <c r="F18" s="5">
        <v>152107</v>
      </c>
      <c r="G18" s="5">
        <v>344</v>
      </c>
      <c r="H18" s="5">
        <v>23255421</v>
      </c>
      <c r="I18" s="17">
        <v>67603</v>
      </c>
      <c r="J18" s="17">
        <v>67603</v>
      </c>
      <c r="K18" s="17">
        <v>81124</v>
      </c>
      <c r="L18" s="5">
        <v>135206</v>
      </c>
      <c r="M18" s="17">
        <v>152107</v>
      </c>
    </row>
    <row r="19" spans="1:13" ht="12" customHeight="1">
      <c r="A19" s="10">
        <v>58</v>
      </c>
      <c r="B19" s="11" t="s">
        <v>57</v>
      </c>
      <c r="C19" s="5">
        <v>52106</v>
      </c>
      <c r="D19" s="5">
        <v>62527</v>
      </c>
      <c r="E19" s="5">
        <v>104212</v>
      </c>
      <c r="F19" s="5">
        <v>117239</v>
      </c>
      <c r="G19" s="5">
        <v>428</v>
      </c>
      <c r="H19" s="5">
        <v>22301555</v>
      </c>
      <c r="I19" s="17">
        <v>52106</v>
      </c>
      <c r="J19" s="17">
        <v>52106</v>
      </c>
      <c r="K19" s="17">
        <v>62527</v>
      </c>
      <c r="L19" s="5">
        <v>104212</v>
      </c>
      <c r="M19" s="17">
        <v>117239</v>
      </c>
    </row>
    <row r="20" spans="1:13" ht="12" customHeight="1">
      <c r="A20" s="10">
        <v>59</v>
      </c>
      <c r="B20" s="11" t="s">
        <v>58</v>
      </c>
      <c r="C20" s="5">
        <v>97465</v>
      </c>
      <c r="D20" s="5">
        <v>116958</v>
      </c>
      <c r="E20" s="5">
        <v>194930</v>
      </c>
      <c r="F20" s="5">
        <v>219296</v>
      </c>
      <c r="G20" s="5">
        <v>11719</v>
      </c>
      <c r="H20" s="5">
        <v>1142194224</v>
      </c>
      <c r="I20" s="17">
        <v>97465</v>
      </c>
      <c r="J20" s="17">
        <v>97465</v>
      </c>
      <c r="K20" s="17">
        <v>116958</v>
      </c>
      <c r="L20" s="5">
        <v>194930</v>
      </c>
      <c r="M20" s="17">
        <v>219296</v>
      </c>
    </row>
    <row r="21" spans="1:13" ht="12" customHeight="1">
      <c r="A21" s="10">
        <v>60</v>
      </c>
      <c r="B21" s="11" t="s">
        <v>59</v>
      </c>
      <c r="C21" s="5">
        <v>54799</v>
      </c>
      <c r="D21" s="5">
        <v>65759</v>
      </c>
      <c r="E21" s="5">
        <v>109598</v>
      </c>
      <c r="F21" s="5">
        <v>123298</v>
      </c>
      <c r="G21" s="5">
        <v>192</v>
      </c>
      <c r="H21" s="5">
        <v>10521348</v>
      </c>
      <c r="I21" s="17">
        <v>54799</v>
      </c>
      <c r="J21" s="17">
        <v>54799</v>
      </c>
      <c r="K21" s="17">
        <v>65759</v>
      </c>
      <c r="L21" s="5">
        <v>109598</v>
      </c>
      <c r="M21" s="17">
        <v>123298</v>
      </c>
    </row>
    <row r="22" spans="1:13" ht="12" customHeight="1">
      <c r="A22" s="30">
        <v>61</v>
      </c>
      <c r="B22" s="31" t="s">
        <v>60</v>
      </c>
      <c r="C22" s="32">
        <v>83190</v>
      </c>
      <c r="D22" s="32">
        <v>99828</v>
      </c>
      <c r="E22" s="32">
        <v>166380</v>
      </c>
      <c r="F22" s="32">
        <v>187178</v>
      </c>
      <c r="G22" s="32">
        <v>3499</v>
      </c>
      <c r="H22" s="32">
        <v>291083475</v>
      </c>
      <c r="I22" s="33">
        <v>83190</v>
      </c>
      <c r="J22" s="33">
        <v>83190</v>
      </c>
      <c r="K22" s="33">
        <v>99828</v>
      </c>
      <c r="L22" s="32">
        <v>166380</v>
      </c>
      <c r="M22" s="33">
        <v>187178</v>
      </c>
    </row>
    <row r="23" spans="1:13" ht="12" customHeight="1">
      <c r="A23" s="30">
        <v>62</v>
      </c>
      <c r="B23" s="31" t="s">
        <v>61</v>
      </c>
      <c r="C23" s="32">
        <v>58505</v>
      </c>
      <c r="D23" s="32">
        <v>70206</v>
      </c>
      <c r="E23" s="32">
        <v>117010</v>
      </c>
      <c r="F23" s="32">
        <v>131636</v>
      </c>
      <c r="G23" s="32">
        <v>2378</v>
      </c>
      <c r="H23" s="32">
        <v>139126172</v>
      </c>
      <c r="I23" s="33">
        <v>58506</v>
      </c>
      <c r="J23" s="33">
        <v>58505</v>
      </c>
      <c r="K23" s="33">
        <v>70206</v>
      </c>
      <c r="L23" s="32">
        <v>117010</v>
      </c>
      <c r="M23" s="33">
        <v>131636</v>
      </c>
    </row>
    <row r="24" spans="1:13" ht="12" customHeight="1">
      <c r="A24" s="30">
        <v>63</v>
      </c>
      <c r="B24" s="31" t="s">
        <v>62</v>
      </c>
      <c r="C24" s="32">
        <v>59105</v>
      </c>
      <c r="D24" s="32">
        <v>70926</v>
      </c>
      <c r="E24" s="32">
        <v>118210</v>
      </c>
      <c r="F24" s="32">
        <v>132986</v>
      </c>
      <c r="G24" s="32">
        <v>1656</v>
      </c>
      <c r="H24" s="32">
        <v>97881576</v>
      </c>
      <c r="I24" s="33">
        <v>59107</v>
      </c>
      <c r="J24" s="33">
        <v>59105</v>
      </c>
      <c r="K24" s="33">
        <v>70926</v>
      </c>
      <c r="L24" s="32">
        <v>118210</v>
      </c>
      <c r="M24" s="33">
        <v>132986</v>
      </c>
    </row>
    <row r="25" spans="1:13" ht="12" customHeight="1">
      <c r="A25" s="30">
        <v>64</v>
      </c>
      <c r="B25" s="31" t="s">
        <v>63</v>
      </c>
      <c r="C25" s="32">
        <v>67565</v>
      </c>
      <c r="D25" s="32">
        <v>81078</v>
      </c>
      <c r="E25" s="32">
        <v>135130</v>
      </c>
      <c r="F25" s="32">
        <v>152021</v>
      </c>
      <c r="G25" s="32">
        <v>3066</v>
      </c>
      <c r="H25" s="32">
        <v>207158435</v>
      </c>
      <c r="I25" s="33">
        <v>67566</v>
      </c>
      <c r="J25" s="33">
        <v>67565</v>
      </c>
      <c r="K25" s="33">
        <v>81078</v>
      </c>
      <c r="L25" s="32">
        <v>135130</v>
      </c>
      <c r="M25" s="33">
        <v>152021</v>
      </c>
    </row>
    <row r="26" spans="1:13" ht="12" customHeight="1">
      <c r="A26" s="30">
        <v>65</v>
      </c>
      <c r="B26" s="31" t="s">
        <v>64</v>
      </c>
      <c r="C26" s="32">
        <v>41140</v>
      </c>
      <c r="D26" s="32">
        <v>49368</v>
      </c>
      <c r="E26" s="32">
        <v>82280</v>
      </c>
      <c r="F26" s="32">
        <v>92565</v>
      </c>
      <c r="G26" s="32">
        <v>2375</v>
      </c>
      <c r="H26" s="32">
        <v>97707855</v>
      </c>
      <c r="I26" s="33">
        <v>41140</v>
      </c>
      <c r="J26" s="33">
        <v>41140</v>
      </c>
      <c r="K26" s="33">
        <v>50000</v>
      </c>
      <c r="L26" s="32">
        <v>95000</v>
      </c>
      <c r="M26" s="33">
        <v>110000</v>
      </c>
    </row>
    <row r="27" spans="1:13" ht="12" customHeight="1">
      <c r="A27" s="10">
        <v>66</v>
      </c>
      <c r="B27" s="11" t="s">
        <v>65</v>
      </c>
      <c r="C27" s="5">
        <v>98305</v>
      </c>
      <c r="D27" s="5">
        <v>117966</v>
      </c>
      <c r="E27" s="5">
        <v>196610</v>
      </c>
      <c r="F27" s="5">
        <v>221186</v>
      </c>
      <c r="G27" s="5">
        <v>6311</v>
      </c>
      <c r="H27" s="5">
        <v>620402730</v>
      </c>
      <c r="I27" s="17">
        <v>98305</v>
      </c>
      <c r="J27" s="17">
        <v>98305</v>
      </c>
      <c r="K27" s="17">
        <v>117966</v>
      </c>
      <c r="L27" s="5">
        <v>196610</v>
      </c>
      <c r="M27" s="17">
        <v>221186</v>
      </c>
    </row>
    <row r="28" spans="1:13" ht="12" customHeight="1">
      <c r="A28" s="10">
        <v>67</v>
      </c>
      <c r="B28" s="11" t="s">
        <v>66</v>
      </c>
      <c r="C28" s="5">
        <v>39760</v>
      </c>
      <c r="D28" s="5">
        <v>47712</v>
      </c>
      <c r="E28" s="5">
        <v>79520</v>
      </c>
      <c r="F28" s="5">
        <v>89460</v>
      </c>
      <c r="G28" s="5">
        <v>1490</v>
      </c>
      <c r="H28" s="5">
        <v>59246080</v>
      </c>
      <c r="I28" s="17">
        <v>39762</v>
      </c>
      <c r="J28" s="17">
        <v>40000</v>
      </c>
      <c r="K28" s="17">
        <v>50000</v>
      </c>
      <c r="L28" s="5">
        <v>95000</v>
      </c>
      <c r="M28" s="17">
        <v>110000</v>
      </c>
    </row>
    <row r="29" spans="1:13" ht="12" customHeight="1">
      <c r="A29" s="10">
        <v>68</v>
      </c>
      <c r="B29" s="11" t="s">
        <v>67</v>
      </c>
      <c r="C29" s="5">
        <v>77646</v>
      </c>
      <c r="D29" s="5">
        <v>93175</v>
      </c>
      <c r="E29" s="5">
        <v>155292</v>
      </c>
      <c r="F29" s="5">
        <v>174704</v>
      </c>
      <c r="G29" s="5">
        <v>1291</v>
      </c>
      <c r="H29" s="5">
        <v>100240364</v>
      </c>
      <c r="I29" s="17">
        <v>77646</v>
      </c>
      <c r="J29" s="17">
        <v>77646</v>
      </c>
      <c r="K29" s="17">
        <v>93175</v>
      </c>
      <c r="L29" s="5">
        <v>155292</v>
      </c>
      <c r="M29" s="17">
        <v>174704</v>
      </c>
    </row>
    <row r="30" spans="1:13" ht="12" customHeight="1">
      <c r="A30" s="10">
        <v>69</v>
      </c>
      <c r="B30" s="11" t="s">
        <v>68</v>
      </c>
      <c r="C30" s="5">
        <v>90413</v>
      </c>
      <c r="D30" s="5">
        <v>108496</v>
      </c>
      <c r="E30" s="5">
        <v>180826</v>
      </c>
      <c r="F30" s="5">
        <v>203429</v>
      </c>
      <c r="G30" s="5">
        <v>3840</v>
      </c>
      <c r="H30" s="5">
        <v>347186784</v>
      </c>
      <c r="I30" s="17">
        <v>90413</v>
      </c>
      <c r="J30" s="17">
        <v>90413</v>
      </c>
      <c r="K30" s="17">
        <v>108496</v>
      </c>
      <c r="L30" s="5">
        <v>180826</v>
      </c>
      <c r="M30" s="17">
        <v>203429</v>
      </c>
    </row>
    <row r="31" spans="1:13" ht="12" customHeight="1">
      <c r="A31" s="10">
        <v>70</v>
      </c>
      <c r="B31" s="11" t="s">
        <v>69</v>
      </c>
      <c r="C31" s="5">
        <v>79140</v>
      </c>
      <c r="D31" s="5">
        <v>94968</v>
      </c>
      <c r="E31" s="5">
        <v>158280</v>
      </c>
      <c r="F31" s="5">
        <v>178065</v>
      </c>
      <c r="G31" s="5">
        <v>2619</v>
      </c>
      <c r="H31" s="5">
        <v>207264367</v>
      </c>
      <c r="I31" s="17">
        <v>79139</v>
      </c>
      <c r="J31" s="17">
        <v>79140</v>
      </c>
      <c r="K31" s="17">
        <v>94968</v>
      </c>
      <c r="L31" s="5">
        <v>158280</v>
      </c>
      <c r="M31" s="17">
        <v>178065</v>
      </c>
    </row>
    <row r="32" spans="1:13" ht="12" customHeight="1">
      <c r="A32" s="30">
        <v>71</v>
      </c>
      <c r="B32" s="31" t="s">
        <v>70</v>
      </c>
      <c r="C32" s="32">
        <v>121670</v>
      </c>
      <c r="D32" s="32">
        <v>146004</v>
      </c>
      <c r="E32" s="32">
        <v>243340</v>
      </c>
      <c r="F32" s="32">
        <v>273758</v>
      </c>
      <c r="G32" s="32">
        <v>11710</v>
      </c>
      <c r="H32" s="32">
        <v>1424737051</v>
      </c>
      <c r="I32" s="33">
        <v>121668</v>
      </c>
      <c r="J32" s="33">
        <v>121670</v>
      </c>
      <c r="K32" s="33">
        <v>146004</v>
      </c>
      <c r="L32" s="32">
        <v>243340</v>
      </c>
      <c r="M32" s="33">
        <v>273758</v>
      </c>
    </row>
    <row r="33" spans="1:13" ht="12" customHeight="1">
      <c r="A33" s="30">
        <v>72</v>
      </c>
      <c r="B33" s="31" t="s">
        <v>71</v>
      </c>
      <c r="C33" s="32">
        <v>83785</v>
      </c>
      <c r="D33" s="32">
        <v>100542</v>
      </c>
      <c r="E33" s="32">
        <v>167570</v>
      </c>
      <c r="F33" s="32">
        <v>188516</v>
      </c>
      <c r="G33" s="32">
        <v>2241</v>
      </c>
      <c r="H33" s="32">
        <v>187765181</v>
      </c>
      <c r="I33" s="33">
        <v>83786</v>
      </c>
      <c r="J33" s="33">
        <v>83785</v>
      </c>
      <c r="K33" s="33">
        <v>100542</v>
      </c>
      <c r="L33" s="32">
        <v>167570</v>
      </c>
      <c r="M33" s="33">
        <v>188516</v>
      </c>
    </row>
    <row r="34" spans="1:13" ht="12" customHeight="1">
      <c r="A34" s="30">
        <v>73</v>
      </c>
      <c r="B34" s="31" t="s">
        <v>72</v>
      </c>
      <c r="C34" s="32">
        <v>66983</v>
      </c>
      <c r="D34" s="32">
        <v>80380</v>
      </c>
      <c r="E34" s="32">
        <v>133966</v>
      </c>
      <c r="F34" s="32">
        <v>150712</v>
      </c>
      <c r="G34" s="32">
        <v>4545</v>
      </c>
      <c r="H34" s="32">
        <v>304437603</v>
      </c>
      <c r="I34" s="33">
        <v>66983</v>
      </c>
      <c r="J34" s="33">
        <v>66983</v>
      </c>
      <c r="K34" s="33">
        <v>80380</v>
      </c>
      <c r="L34" s="32">
        <v>133966</v>
      </c>
      <c r="M34" s="33">
        <v>150712</v>
      </c>
    </row>
    <row r="35" spans="1:13" ht="12" customHeight="1">
      <c r="A35" s="30">
        <v>74</v>
      </c>
      <c r="B35" s="31" t="s">
        <v>73</v>
      </c>
      <c r="C35" s="32">
        <v>45865</v>
      </c>
      <c r="D35" s="32">
        <v>55038</v>
      </c>
      <c r="E35" s="32">
        <v>91730</v>
      </c>
      <c r="F35" s="32">
        <v>103196</v>
      </c>
      <c r="G35" s="32">
        <v>4101</v>
      </c>
      <c r="H35" s="32">
        <v>188093823</v>
      </c>
      <c r="I35" s="33">
        <v>45865</v>
      </c>
      <c r="J35" s="33">
        <v>45865</v>
      </c>
      <c r="K35" s="33">
        <v>55038</v>
      </c>
      <c r="L35" s="32">
        <v>95000</v>
      </c>
      <c r="M35" s="33">
        <v>110000</v>
      </c>
    </row>
    <row r="36" spans="1:13" ht="12" customHeight="1">
      <c r="A36" s="30">
        <v>75</v>
      </c>
      <c r="B36" s="31" t="s">
        <v>74</v>
      </c>
      <c r="C36" s="32">
        <v>40807</v>
      </c>
      <c r="D36" s="32">
        <v>48968</v>
      </c>
      <c r="E36" s="32">
        <v>81614</v>
      </c>
      <c r="F36" s="32">
        <v>91816</v>
      </c>
      <c r="G36" s="32">
        <v>854</v>
      </c>
      <c r="H36" s="32">
        <v>34849230</v>
      </c>
      <c r="I36" s="33">
        <v>40807</v>
      </c>
      <c r="J36" s="33">
        <v>40807</v>
      </c>
      <c r="K36" s="33">
        <v>50000</v>
      </c>
      <c r="L36" s="32">
        <v>95000</v>
      </c>
      <c r="M36" s="33">
        <v>110000</v>
      </c>
    </row>
    <row r="37" spans="1:13" ht="12" customHeight="1">
      <c r="A37" s="10">
        <v>76</v>
      </c>
      <c r="B37" s="11" t="s">
        <v>75</v>
      </c>
      <c r="C37" s="5">
        <v>82915</v>
      </c>
      <c r="D37" s="5">
        <v>99498</v>
      </c>
      <c r="E37" s="5">
        <v>165830</v>
      </c>
      <c r="F37" s="5">
        <v>186559</v>
      </c>
      <c r="G37" s="5">
        <v>5157</v>
      </c>
      <c r="H37" s="5">
        <v>427590445</v>
      </c>
      <c r="I37" s="17">
        <v>82915</v>
      </c>
      <c r="J37" s="17">
        <v>82915</v>
      </c>
      <c r="K37" s="17">
        <v>99498</v>
      </c>
      <c r="L37" s="5">
        <v>165830</v>
      </c>
      <c r="M37" s="17">
        <v>186559</v>
      </c>
    </row>
    <row r="38" spans="1:13" ht="12" customHeight="1">
      <c r="A38" s="10">
        <v>77</v>
      </c>
      <c r="B38" s="11" t="s">
        <v>76</v>
      </c>
      <c r="C38" s="5">
        <v>162754</v>
      </c>
      <c r="D38" s="5">
        <v>195305</v>
      </c>
      <c r="E38" s="5">
        <v>325508</v>
      </c>
      <c r="F38" s="5">
        <v>366197</v>
      </c>
      <c r="G38" s="5">
        <v>49044</v>
      </c>
      <c r="H38" s="5">
        <v>7982110848</v>
      </c>
      <c r="I38" s="17">
        <v>162754</v>
      </c>
      <c r="J38" s="17">
        <v>162754</v>
      </c>
      <c r="K38" s="17">
        <v>195305</v>
      </c>
      <c r="L38" s="5">
        <v>325508</v>
      </c>
      <c r="M38" s="17">
        <v>366197</v>
      </c>
    </row>
    <row r="39" spans="1:13" ht="12" customHeight="1">
      <c r="A39" s="10">
        <v>78</v>
      </c>
      <c r="B39" s="11" t="s">
        <v>77</v>
      </c>
      <c r="C39" s="5">
        <v>136510</v>
      </c>
      <c r="D39" s="5">
        <v>163812</v>
      </c>
      <c r="E39" s="5">
        <v>273020</v>
      </c>
      <c r="F39" s="5">
        <v>307148</v>
      </c>
      <c r="G39" s="5">
        <v>8532</v>
      </c>
      <c r="H39" s="5">
        <v>1164715110</v>
      </c>
      <c r="I39" s="17">
        <v>136511</v>
      </c>
      <c r="J39" s="17">
        <v>136510</v>
      </c>
      <c r="K39" s="17">
        <v>163812</v>
      </c>
      <c r="L39" s="5">
        <v>273020</v>
      </c>
      <c r="M39" s="17">
        <v>307148</v>
      </c>
    </row>
    <row r="40" spans="1:13" ht="12" customHeight="1">
      <c r="A40" s="10">
        <v>79</v>
      </c>
      <c r="B40" s="11" t="s">
        <v>78</v>
      </c>
      <c r="C40" s="5">
        <v>88753</v>
      </c>
      <c r="D40" s="5">
        <v>106504</v>
      </c>
      <c r="E40" s="5">
        <v>177506</v>
      </c>
      <c r="F40" s="5">
        <v>199694</v>
      </c>
      <c r="G40" s="5">
        <v>14013</v>
      </c>
      <c r="H40" s="5">
        <v>1243691825</v>
      </c>
      <c r="I40" s="17">
        <v>88753</v>
      </c>
      <c r="J40" s="17">
        <v>88753</v>
      </c>
      <c r="K40" s="17">
        <v>106504</v>
      </c>
      <c r="L40" s="5">
        <v>177506</v>
      </c>
      <c r="M40" s="17">
        <v>199694</v>
      </c>
    </row>
    <row r="41" spans="1:13" ht="12" customHeight="1">
      <c r="A41" s="10">
        <v>80</v>
      </c>
      <c r="B41" s="11" t="s">
        <v>79</v>
      </c>
      <c r="C41" s="5">
        <v>126877</v>
      </c>
      <c r="D41" s="5">
        <v>152252</v>
      </c>
      <c r="E41" s="5">
        <v>253754</v>
      </c>
      <c r="F41" s="5">
        <v>285473</v>
      </c>
      <c r="G41" s="5">
        <v>5927</v>
      </c>
      <c r="H41" s="5">
        <v>752002148</v>
      </c>
      <c r="I41" s="17">
        <v>126877</v>
      </c>
      <c r="J41" s="17">
        <v>126877</v>
      </c>
      <c r="K41" s="17">
        <v>152252</v>
      </c>
      <c r="L41" s="5">
        <v>253754</v>
      </c>
      <c r="M41" s="17">
        <v>285473</v>
      </c>
    </row>
    <row r="42" spans="1:13" ht="12" customHeight="1">
      <c r="A42" s="30">
        <v>81</v>
      </c>
      <c r="B42" s="31" t="s">
        <v>80</v>
      </c>
      <c r="C42" s="32">
        <v>45128</v>
      </c>
      <c r="D42" s="32">
        <v>54154</v>
      </c>
      <c r="E42" s="32">
        <v>90256</v>
      </c>
      <c r="F42" s="32">
        <v>101538</v>
      </c>
      <c r="G42" s="32">
        <v>2724</v>
      </c>
      <c r="H42" s="32">
        <v>122929527</v>
      </c>
      <c r="I42" s="33">
        <v>45128</v>
      </c>
      <c r="J42" s="33">
        <v>45128</v>
      </c>
      <c r="K42" s="33">
        <v>54154</v>
      </c>
      <c r="L42" s="32">
        <v>95000</v>
      </c>
      <c r="M42" s="33">
        <v>110000</v>
      </c>
    </row>
    <row r="43" spans="1:13" ht="12" customHeight="1">
      <c r="A43" s="30">
        <v>82</v>
      </c>
      <c r="B43" s="31" t="s">
        <v>81</v>
      </c>
      <c r="C43" s="32">
        <v>50926</v>
      </c>
      <c r="D43" s="32">
        <v>61111</v>
      </c>
      <c r="E43" s="32">
        <v>101852</v>
      </c>
      <c r="F43" s="32">
        <v>114584</v>
      </c>
      <c r="G43" s="32">
        <v>1495</v>
      </c>
      <c r="H43" s="32">
        <v>76134593</v>
      </c>
      <c r="I43" s="33">
        <v>50926</v>
      </c>
      <c r="J43" s="33">
        <v>50926</v>
      </c>
      <c r="K43" s="33">
        <v>61111</v>
      </c>
      <c r="L43" s="32">
        <v>101852</v>
      </c>
      <c r="M43" s="33">
        <v>114584</v>
      </c>
    </row>
    <row r="44" spans="1:13" ht="12" customHeight="1">
      <c r="A44" s="30">
        <v>83</v>
      </c>
      <c r="B44" s="31" t="s">
        <v>82</v>
      </c>
      <c r="C44" s="32">
        <v>55894</v>
      </c>
      <c r="D44" s="32">
        <v>67073</v>
      </c>
      <c r="E44" s="32">
        <v>111788</v>
      </c>
      <c r="F44" s="32">
        <v>125762</v>
      </c>
      <c r="G44" s="32">
        <v>751</v>
      </c>
      <c r="H44" s="32">
        <v>41976574</v>
      </c>
      <c r="I44" s="33">
        <v>55894</v>
      </c>
      <c r="J44" s="33">
        <v>55894</v>
      </c>
      <c r="K44" s="33">
        <v>67073</v>
      </c>
      <c r="L44" s="32">
        <v>111788</v>
      </c>
      <c r="M44" s="33">
        <v>125762</v>
      </c>
    </row>
    <row r="45" spans="1:13" ht="12" customHeight="1">
      <c r="A45" s="30">
        <v>84</v>
      </c>
      <c r="B45" s="31" t="s">
        <v>83</v>
      </c>
      <c r="C45" s="32">
        <v>87470</v>
      </c>
      <c r="D45" s="32">
        <v>104964</v>
      </c>
      <c r="E45" s="32">
        <v>174940</v>
      </c>
      <c r="F45" s="32">
        <v>196808</v>
      </c>
      <c r="G45" s="32">
        <v>2538</v>
      </c>
      <c r="H45" s="32">
        <v>222000815</v>
      </c>
      <c r="I45" s="33">
        <v>87471</v>
      </c>
      <c r="J45" s="33">
        <v>87470</v>
      </c>
      <c r="K45" s="33">
        <v>104964</v>
      </c>
      <c r="L45" s="32">
        <v>174940</v>
      </c>
      <c r="M45" s="33">
        <v>196808</v>
      </c>
    </row>
    <row r="46" spans="1:13" ht="12" customHeight="1">
      <c r="A46" s="30">
        <v>85</v>
      </c>
      <c r="B46" s="31" t="s">
        <v>84</v>
      </c>
      <c r="C46" s="32">
        <v>53270</v>
      </c>
      <c r="D46" s="32">
        <v>63924</v>
      </c>
      <c r="E46" s="32">
        <v>106540</v>
      </c>
      <c r="F46" s="32">
        <v>119858</v>
      </c>
      <c r="G46" s="32">
        <v>2686</v>
      </c>
      <c r="H46" s="32">
        <v>143083579</v>
      </c>
      <c r="I46" s="33">
        <v>53270</v>
      </c>
      <c r="J46" s="33">
        <v>53270</v>
      </c>
      <c r="K46" s="33">
        <v>63924</v>
      </c>
      <c r="L46" s="32">
        <v>106540</v>
      </c>
      <c r="M46" s="33">
        <v>119858</v>
      </c>
    </row>
    <row r="47" spans="1:13" ht="12" customHeight="1">
      <c r="A47" s="10">
        <v>86</v>
      </c>
      <c r="B47" s="11" t="s">
        <v>85</v>
      </c>
      <c r="C47" s="5">
        <v>53120</v>
      </c>
      <c r="D47" s="5">
        <v>63744</v>
      </c>
      <c r="E47" s="5">
        <v>106240</v>
      </c>
      <c r="F47" s="5">
        <v>119520</v>
      </c>
      <c r="G47" s="5">
        <v>408</v>
      </c>
      <c r="H47" s="5">
        <v>21672827</v>
      </c>
      <c r="I47" s="17">
        <v>53120</v>
      </c>
      <c r="J47" s="17">
        <v>53120</v>
      </c>
      <c r="K47" s="17">
        <v>63744</v>
      </c>
      <c r="L47" s="5">
        <v>106240</v>
      </c>
      <c r="M47" s="17">
        <v>119520</v>
      </c>
    </row>
    <row r="48" spans="1:13" ht="12" customHeight="1">
      <c r="A48" s="10">
        <v>87</v>
      </c>
      <c r="B48" s="11" t="s">
        <v>86</v>
      </c>
      <c r="C48" s="5">
        <v>57017</v>
      </c>
      <c r="D48" s="5">
        <v>68420</v>
      </c>
      <c r="E48" s="5">
        <v>114034</v>
      </c>
      <c r="F48" s="5">
        <v>128288</v>
      </c>
      <c r="G48" s="5">
        <v>1592</v>
      </c>
      <c r="H48" s="5">
        <v>90771480</v>
      </c>
      <c r="I48" s="17">
        <v>57017</v>
      </c>
      <c r="J48" s="17">
        <v>57017</v>
      </c>
      <c r="K48" s="17">
        <v>68420</v>
      </c>
      <c r="L48" s="5">
        <v>114034</v>
      </c>
      <c r="M48" s="17">
        <v>128288</v>
      </c>
    </row>
    <row r="49" spans="1:13" ht="12" customHeight="1">
      <c r="A49" s="10">
        <v>88</v>
      </c>
      <c r="B49" s="11" t="s">
        <v>87</v>
      </c>
      <c r="C49" s="5">
        <v>66861</v>
      </c>
      <c r="D49" s="5">
        <v>80233</v>
      </c>
      <c r="E49" s="5">
        <v>133722</v>
      </c>
      <c r="F49" s="5">
        <v>150437</v>
      </c>
      <c r="G49" s="5">
        <v>1838</v>
      </c>
      <c r="H49" s="5">
        <v>122891130</v>
      </c>
      <c r="I49" s="17">
        <v>66861</v>
      </c>
      <c r="J49" s="17">
        <v>66861</v>
      </c>
      <c r="K49" s="17">
        <v>80233</v>
      </c>
      <c r="L49" s="5">
        <v>133722</v>
      </c>
      <c r="M49" s="17">
        <v>150437</v>
      </c>
    </row>
    <row r="50" spans="1:13" ht="12" customHeight="1">
      <c r="A50" s="10">
        <v>89</v>
      </c>
      <c r="B50" s="11" t="s">
        <v>88</v>
      </c>
      <c r="C50" s="5">
        <v>158257</v>
      </c>
      <c r="D50" s="5">
        <v>189908</v>
      </c>
      <c r="E50" s="5">
        <v>316514</v>
      </c>
      <c r="F50" s="5">
        <v>356078</v>
      </c>
      <c r="G50" s="5">
        <v>7160</v>
      </c>
      <c r="H50" s="5">
        <v>1133118115</v>
      </c>
      <c r="I50" s="17">
        <v>158257</v>
      </c>
      <c r="J50" s="17">
        <v>158257</v>
      </c>
      <c r="K50" s="17">
        <v>189908</v>
      </c>
      <c r="L50" s="5">
        <v>316514</v>
      </c>
      <c r="M50" s="17">
        <v>356078</v>
      </c>
    </row>
    <row r="51" spans="1:13" ht="12" customHeight="1">
      <c r="A51" s="10">
        <v>90</v>
      </c>
      <c r="B51" s="11" t="s">
        <v>89</v>
      </c>
      <c r="C51" s="5">
        <v>89971</v>
      </c>
      <c r="D51" s="5">
        <v>107965</v>
      </c>
      <c r="E51" s="5">
        <v>179942</v>
      </c>
      <c r="F51" s="5">
        <v>202435</v>
      </c>
      <c r="G51" s="5">
        <v>3139</v>
      </c>
      <c r="H51" s="5">
        <v>282419335</v>
      </c>
      <c r="I51" s="17">
        <v>89971</v>
      </c>
      <c r="J51" s="17">
        <v>89971</v>
      </c>
      <c r="K51" s="17">
        <v>107965</v>
      </c>
      <c r="L51" s="5">
        <v>179942</v>
      </c>
      <c r="M51" s="17">
        <v>202435</v>
      </c>
    </row>
    <row r="52" spans="1:13" ht="12" customHeight="1">
      <c r="A52" s="8">
        <v>91</v>
      </c>
      <c r="B52" s="9" t="s">
        <v>90</v>
      </c>
      <c r="C52" s="4">
        <v>46747</v>
      </c>
      <c r="D52" s="4">
        <v>56096</v>
      </c>
      <c r="E52" s="5">
        <v>93494</v>
      </c>
      <c r="F52" s="5">
        <v>105181</v>
      </c>
      <c r="G52" s="5">
        <v>1784</v>
      </c>
      <c r="H52" s="5">
        <v>83396595</v>
      </c>
      <c r="I52" s="17">
        <v>46747</v>
      </c>
      <c r="J52" s="17">
        <v>46747</v>
      </c>
      <c r="K52" s="17">
        <v>56096</v>
      </c>
      <c r="L52" s="5">
        <v>95000</v>
      </c>
      <c r="M52" s="17">
        <v>110000</v>
      </c>
    </row>
    <row r="53" spans="1:13" ht="12" customHeight="1">
      <c r="A53" s="8">
        <v>92</v>
      </c>
      <c r="B53" s="9" t="s">
        <v>91</v>
      </c>
      <c r="C53" s="4">
        <v>30435</v>
      </c>
      <c r="D53" s="4">
        <v>36522</v>
      </c>
      <c r="E53" s="5">
        <v>60870</v>
      </c>
      <c r="F53" s="5">
        <v>68479</v>
      </c>
      <c r="G53" s="5">
        <v>553</v>
      </c>
      <c r="H53" s="5">
        <v>16831154</v>
      </c>
      <c r="I53" s="17">
        <v>30436</v>
      </c>
      <c r="J53" s="17">
        <v>40000</v>
      </c>
      <c r="K53" s="17">
        <v>50000</v>
      </c>
      <c r="L53" s="5">
        <v>95000</v>
      </c>
      <c r="M53" s="17">
        <v>110000</v>
      </c>
    </row>
    <row r="54" spans="1:13" ht="12" customHeight="1" thickBot="1">
      <c r="A54" s="8">
        <v>93</v>
      </c>
      <c r="B54" s="9" t="s">
        <v>92</v>
      </c>
      <c r="C54" s="4">
        <v>97272</v>
      </c>
      <c r="D54" s="4">
        <v>116726</v>
      </c>
      <c r="E54" s="5">
        <v>194544</v>
      </c>
      <c r="F54" s="5">
        <v>218862</v>
      </c>
      <c r="G54" s="5">
        <v>5099</v>
      </c>
      <c r="H54" s="5">
        <v>495990407</v>
      </c>
      <c r="I54" s="17">
        <v>97272</v>
      </c>
      <c r="J54" s="17">
        <v>97272</v>
      </c>
      <c r="K54" s="17">
        <v>116726</v>
      </c>
      <c r="L54" s="5">
        <v>194544</v>
      </c>
      <c r="M54" s="17">
        <v>218862</v>
      </c>
    </row>
    <row r="55" spans="1:13" s="1" customFormat="1" ht="13.5" thickTop="1">
      <c r="A55" s="36"/>
      <c r="B55" s="37" t="s">
        <v>93</v>
      </c>
      <c r="C55" s="38"/>
      <c r="D55" s="38"/>
      <c r="E55" s="38"/>
      <c r="F55" s="38"/>
      <c r="G55" s="39">
        <v>635241</v>
      </c>
      <c r="H55" s="40">
        <v>73957538072</v>
      </c>
      <c r="I55" s="41">
        <v>116424</v>
      </c>
      <c r="J55" s="38"/>
      <c r="K55" s="38"/>
      <c r="L55" s="38"/>
      <c r="M55" s="38"/>
    </row>
    <row r="56" spans="1:12" s="43" customFormat="1" ht="12">
      <c r="A56" s="42" t="s">
        <v>115</v>
      </c>
      <c r="B56" s="42"/>
      <c r="C56" s="42"/>
      <c r="D56" s="42"/>
      <c r="E56" s="2"/>
      <c r="F56" s="42"/>
      <c r="G56" s="42"/>
      <c r="H56" s="2"/>
      <c r="I56" s="42"/>
      <c r="J56" s="42"/>
      <c r="K56" s="42"/>
      <c r="L56" s="42"/>
    </row>
    <row r="57" spans="1:12" s="43" customFormat="1" ht="12">
      <c r="A57" s="44" t="s">
        <v>116</v>
      </c>
      <c r="B57" s="42"/>
      <c r="C57" s="42"/>
      <c r="D57" s="42"/>
      <c r="E57" s="2"/>
      <c r="F57" s="42"/>
      <c r="G57" s="42"/>
      <c r="H57" s="2"/>
      <c r="I57" s="42"/>
      <c r="J57" s="42"/>
      <c r="K57" s="42"/>
      <c r="L57" s="42"/>
    </row>
    <row r="58" spans="1:8" s="43" customFormat="1" ht="12">
      <c r="A58" s="44" t="s">
        <v>118</v>
      </c>
      <c r="C58" s="42"/>
      <c r="E58" s="3"/>
      <c r="H58" s="3"/>
    </row>
    <row r="59" spans="1:8" s="43" customFormat="1" ht="12">
      <c r="A59" s="44" t="s">
        <v>227</v>
      </c>
      <c r="E59" s="3"/>
      <c r="H59" s="3"/>
    </row>
    <row r="60" spans="1:8" s="43" customFormat="1" ht="12">
      <c r="A60" s="44" t="s">
        <v>119</v>
      </c>
      <c r="E60" s="3"/>
      <c r="H60" s="3"/>
    </row>
    <row r="61" spans="1:11" s="43" customFormat="1" ht="12">
      <c r="A61" s="44" t="s">
        <v>120</v>
      </c>
      <c r="E61" s="3"/>
      <c r="H61" s="3"/>
      <c r="K61" s="3"/>
    </row>
    <row r="62" spans="1:8" s="43" customFormat="1" ht="12">
      <c r="A62" s="45" t="s">
        <v>117</v>
      </c>
      <c r="E62" s="3"/>
      <c r="H62" s="3"/>
    </row>
  </sheetData>
  <sheetProtection/>
  <mergeCells count="7">
    <mergeCell ref="I3:I6"/>
    <mergeCell ref="A3:B6"/>
    <mergeCell ref="D3:D6"/>
    <mergeCell ref="E3:E6"/>
    <mergeCell ref="F3:F6"/>
    <mergeCell ref="G3:G6"/>
    <mergeCell ref="H3:H6"/>
  </mergeCells>
  <hyperlinks>
    <hyperlink ref="J6" r:id="rId1" display="Stat. § 77-3501.01(1)"/>
    <hyperlink ref="K6" r:id="rId2" display="Stat. § 77-3501.01(2)"/>
    <hyperlink ref="L6" r:id="rId3" display="Stat. § 77-3505.02(1)"/>
    <hyperlink ref="M6" r:id="rId4" display="Stat.§ 77-3505.02(2)"/>
    <hyperlink ref="C6" r:id="rId5" display="Stat. § 77-3506.02"/>
  </hyperlinks>
  <printOptions horizontalCentered="1"/>
  <pageMargins left="0.25" right="0.25" top="0.25" bottom="0.25" header="0" footer="0.25"/>
  <pageSetup fitToHeight="1" fitToWidth="1" horizontalDpi="300" verticalDpi="300" orientation="landscape" scale="70" r:id="rId6"/>
  <headerFooter alignWithMargins="0">
    <oddFooter>&amp;C&amp;"Times New Roman,Regular"Nebraska Department of Revenue, Property Assessment Division  2013 Annual Report &amp;R&amp;"Times New Roman,Regular"Table 26D, Page 204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7109375" style="0" bestFit="1" customWidth="1"/>
    <col min="3" max="3" width="10.8515625" style="0" bestFit="1" customWidth="1"/>
    <col min="4" max="12" width="14.57421875" style="0" customWidth="1"/>
  </cols>
  <sheetData>
    <row r="1" spans="2:8" ht="15">
      <c r="B1" s="46"/>
      <c r="C1" s="46"/>
      <c r="F1" s="47" t="s">
        <v>228</v>
      </c>
      <c r="G1" s="48"/>
      <c r="H1" s="49"/>
    </row>
    <row r="2" spans="1:8" ht="12.75">
      <c r="A2" s="50"/>
      <c r="B2" s="46"/>
      <c r="C2" s="46"/>
      <c r="E2" s="51" t="s">
        <v>121</v>
      </c>
      <c r="H2" s="52"/>
    </row>
    <row r="3" spans="1:8" ht="12.75">
      <c r="A3" s="50"/>
      <c r="B3" s="46"/>
      <c r="C3" s="46"/>
      <c r="D3" s="51"/>
      <c r="H3" s="52"/>
    </row>
    <row r="4" spans="1:15" ht="12.75">
      <c r="A4" s="53"/>
      <c r="B4" s="54" t="s">
        <v>94</v>
      </c>
      <c r="C4" s="54" t="s">
        <v>94</v>
      </c>
      <c r="D4" s="55" t="s">
        <v>94</v>
      </c>
      <c r="E4" s="55" t="s">
        <v>94</v>
      </c>
      <c r="F4" s="55" t="s">
        <v>122</v>
      </c>
      <c r="G4" s="55" t="s">
        <v>122</v>
      </c>
      <c r="H4" s="55" t="s">
        <v>123</v>
      </c>
      <c r="I4" s="55" t="s">
        <v>124</v>
      </c>
      <c r="J4" s="55" t="s">
        <v>98</v>
      </c>
      <c r="K4" s="55" t="s">
        <v>98</v>
      </c>
      <c r="L4" s="55" t="s">
        <v>98</v>
      </c>
      <c r="M4" s="56"/>
      <c r="N4" s="56"/>
      <c r="O4" s="56"/>
    </row>
    <row r="5" spans="1:15" ht="12.75">
      <c r="A5" s="57"/>
      <c r="B5" s="58" t="s">
        <v>125</v>
      </c>
      <c r="C5" s="58" t="s">
        <v>126</v>
      </c>
      <c r="D5" s="58" t="s">
        <v>126</v>
      </c>
      <c r="E5" s="58" t="s">
        <v>126</v>
      </c>
      <c r="F5" s="58" t="s">
        <v>95</v>
      </c>
      <c r="G5" s="58" t="s">
        <v>95</v>
      </c>
      <c r="H5" s="58" t="s">
        <v>95</v>
      </c>
      <c r="I5" s="58" t="s">
        <v>101</v>
      </c>
      <c r="J5" s="58" t="s">
        <v>101</v>
      </c>
      <c r="K5" s="58" t="s">
        <v>127</v>
      </c>
      <c r="L5" s="58" t="s">
        <v>127</v>
      </c>
      <c r="M5" s="56"/>
      <c r="N5" s="56"/>
      <c r="O5" s="56"/>
    </row>
    <row r="6" spans="1:12" ht="12.75">
      <c r="A6" s="59" t="s">
        <v>128</v>
      </c>
      <c r="B6" s="60"/>
      <c r="C6" s="60">
        <v>1.2</v>
      </c>
      <c r="D6" s="60">
        <v>2</v>
      </c>
      <c r="E6" s="60">
        <v>2.25</v>
      </c>
      <c r="F6" s="61" t="s">
        <v>129</v>
      </c>
      <c r="G6" s="61" t="s">
        <v>127</v>
      </c>
      <c r="H6" s="61" t="s">
        <v>96</v>
      </c>
      <c r="I6" s="61" t="s">
        <v>130</v>
      </c>
      <c r="J6" s="61" t="s">
        <v>131</v>
      </c>
      <c r="K6" s="61" t="s">
        <v>130</v>
      </c>
      <c r="L6" s="61" t="s">
        <v>131</v>
      </c>
    </row>
    <row r="7" spans="1:12" ht="12.75">
      <c r="A7" t="s">
        <v>132</v>
      </c>
      <c r="B7" s="62">
        <v>93025</v>
      </c>
      <c r="C7" s="62">
        <f aca="true" t="shared" si="0" ref="C7:C70">ROUND(B7*1.2,0)</f>
        <v>111630</v>
      </c>
      <c r="D7" s="62">
        <f aca="true" t="shared" si="1" ref="D7:D70">ROUND(B7*2,0)</f>
        <v>186050</v>
      </c>
      <c r="E7" s="62">
        <f aca="true" t="shared" si="2" ref="E7:E70">ROUND(B7*2.25,0)</f>
        <v>209306</v>
      </c>
      <c r="F7" s="62">
        <v>11042</v>
      </c>
      <c r="G7" s="62">
        <v>1027184740</v>
      </c>
      <c r="H7" s="63">
        <f aca="true" t="shared" si="3" ref="H7:H70">ROUND(G7/F7,0)</f>
        <v>93025</v>
      </c>
      <c r="I7" s="62">
        <f aca="true" t="shared" si="4" ref="I7:I70">IF(B7&gt;40000,ROUND(B7*1,0),40000)</f>
        <v>93025</v>
      </c>
      <c r="J7" s="62">
        <f>IF(B7&gt;50000,ROUND(B7*1.2,0),50000)</f>
        <v>111630</v>
      </c>
      <c r="K7" s="62">
        <f aca="true" t="shared" si="5" ref="K7:K70">IF(D7&gt;95000,ROUND(D7*1,0),95000)</f>
        <v>186050</v>
      </c>
      <c r="L7" s="62">
        <f aca="true" t="shared" si="6" ref="L7:L70">IF(E7&gt;110000,ROUND(E7*1,0),110000)</f>
        <v>209306</v>
      </c>
    </row>
    <row r="8" spans="1:12" ht="12.75">
      <c r="A8" t="s">
        <v>133</v>
      </c>
      <c r="B8" s="62">
        <v>59232</v>
      </c>
      <c r="C8" s="62">
        <f t="shared" si="0"/>
        <v>71078</v>
      </c>
      <c r="D8" s="62">
        <f t="shared" si="1"/>
        <v>118464</v>
      </c>
      <c r="E8" s="62">
        <f t="shared" si="2"/>
        <v>133272</v>
      </c>
      <c r="F8" s="62">
        <v>3014</v>
      </c>
      <c r="G8" s="62">
        <v>178526210</v>
      </c>
      <c r="H8" s="63">
        <f t="shared" si="3"/>
        <v>59232</v>
      </c>
      <c r="I8" s="62">
        <f t="shared" si="4"/>
        <v>59232</v>
      </c>
      <c r="J8" s="62">
        <f aca="true" t="shared" si="7" ref="J8:J71">IF(C8&gt;50000,ROUND(C8*1,0),50000)</f>
        <v>71078</v>
      </c>
      <c r="K8" s="62">
        <f t="shared" si="5"/>
        <v>118464</v>
      </c>
      <c r="L8" s="62">
        <f t="shared" si="6"/>
        <v>133272</v>
      </c>
    </row>
    <row r="9" spans="1:12" ht="12.75">
      <c r="A9" t="s">
        <v>134</v>
      </c>
      <c r="B9" s="62">
        <v>45258</v>
      </c>
      <c r="C9" s="62">
        <f t="shared" si="0"/>
        <v>54310</v>
      </c>
      <c r="D9" s="62">
        <f t="shared" si="1"/>
        <v>90516</v>
      </c>
      <c r="E9" s="62">
        <f t="shared" si="2"/>
        <v>101831</v>
      </c>
      <c r="F9" s="62">
        <v>218</v>
      </c>
      <c r="G9" s="62">
        <v>9866170</v>
      </c>
      <c r="H9" s="63">
        <f t="shared" si="3"/>
        <v>45258</v>
      </c>
      <c r="I9" s="62">
        <f t="shared" si="4"/>
        <v>45258</v>
      </c>
      <c r="J9" s="62">
        <f t="shared" si="7"/>
        <v>54310</v>
      </c>
      <c r="K9" s="62">
        <f t="shared" si="5"/>
        <v>95000</v>
      </c>
      <c r="L9" s="62">
        <f t="shared" si="6"/>
        <v>110000</v>
      </c>
    </row>
    <row r="10" spans="1:12" ht="12.75">
      <c r="A10" t="s">
        <v>135</v>
      </c>
      <c r="B10" s="62">
        <v>64578</v>
      </c>
      <c r="C10" s="62">
        <f t="shared" si="0"/>
        <v>77494</v>
      </c>
      <c r="D10" s="62">
        <f t="shared" si="1"/>
        <v>129156</v>
      </c>
      <c r="E10" s="62">
        <f t="shared" si="2"/>
        <v>145301</v>
      </c>
      <c r="F10" s="62">
        <v>321</v>
      </c>
      <c r="G10" s="62">
        <v>20729534</v>
      </c>
      <c r="H10" s="63">
        <f t="shared" si="3"/>
        <v>64578</v>
      </c>
      <c r="I10" s="62">
        <f t="shared" si="4"/>
        <v>64578</v>
      </c>
      <c r="J10" s="62">
        <f t="shared" si="7"/>
        <v>77494</v>
      </c>
      <c r="K10" s="62">
        <f t="shared" si="5"/>
        <v>129156</v>
      </c>
      <c r="L10" s="62">
        <f t="shared" si="6"/>
        <v>145301</v>
      </c>
    </row>
    <row r="11" spans="1:12" ht="12.75">
      <c r="A11" t="s">
        <v>136</v>
      </c>
      <c r="B11" s="62">
        <v>28186</v>
      </c>
      <c r="C11" s="62">
        <f t="shared" si="0"/>
        <v>33823</v>
      </c>
      <c r="D11" s="62">
        <f t="shared" si="1"/>
        <v>56372</v>
      </c>
      <c r="E11" s="62">
        <f t="shared" si="2"/>
        <v>63419</v>
      </c>
      <c r="F11" s="62">
        <v>256</v>
      </c>
      <c r="G11" s="62">
        <v>7215676</v>
      </c>
      <c r="H11" s="63">
        <f t="shared" si="3"/>
        <v>28186</v>
      </c>
      <c r="I11" s="62">
        <f t="shared" si="4"/>
        <v>40000</v>
      </c>
      <c r="J11" s="62">
        <f t="shared" si="7"/>
        <v>50000</v>
      </c>
      <c r="K11" s="62">
        <f t="shared" si="5"/>
        <v>95000</v>
      </c>
      <c r="L11" s="62">
        <f t="shared" si="6"/>
        <v>110000</v>
      </c>
    </row>
    <row r="12" spans="1:12" ht="12.75">
      <c r="A12" t="s">
        <v>137</v>
      </c>
      <c r="B12" s="62">
        <v>63145</v>
      </c>
      <c r="C12" s="62">
        <f t="shared" si="0"/>
        <v>75774</v>
      </c>
      <c r="D12" s="62">
        <f t="shared" si="1"/>
        <v>126290</v>
      </c>
      <c r="E12" s="62">
        <f t="shared" si="2"/>
        <v>142076</v>
      </c>
      <c r="F12" s="62">
        <v>2521</v>
      </c>
      <c r="G12" s="62">
        <v>159186134</v>
      </c>
      <c r="H12" s="63">
        <f t="shared" si="3"/>
        <v>63144</v>
      </c>
      <c r="I12" s="62">
        <f t="shared" si="4"/>
        <v>63145</v>
      </c>
      <c r="J12" s="62">
        <f t="shared" si="7"/>
        <v>75774</v>
      </c>
      <c r="K12" s="62">
        <f t="shared" si="5"/>
        <v>126290</v>
      </c>
      <c r="L12" s="62">
        <f t="shared" si="6"/>
        <v>142076</v>
      </c>
    </row>
    <row r="13" spans="1:12" ht="12.75">
      <c r="A13" t="s">
        <v>138</v>
      </c>
      <c r="B13" s="62">
        <v>74381</v>
      </c>
      <c r="C13" s="62">
        <f t="shared" si="0"/>
        <v>89257</v>
      </c>
      <c r="D13" s="62">
        <f t="shared" si="1"/>
        <v>148762</v>
      </c>
      <c r="E13" s="62">
        <f t="shared" si="2"/>
        <v>167357</v>
      </c>
      <c r="F13" s="62">
        <v>4441</v>
      </c>
      <c r="G13" s="62">
        <v>330326959</v>
      </c>
      <c r="H13" s="63">
        <f t="shared" si="3"/>
        <v>74381</v>
      </c>
      <c r="I13" s="62">
        <f t="shared" si="4"/>
        <v>74381</v>
      </c>
      <c r="J13" s="62">
        <f t="shared" si="7"/>
        <v>89257</v>
      </c>
      <c r="K13" s="62">
        <f t="shared" si="5"/>
        <v>148762</v>
      </c>
      <c r="L13" s="62">
        <f t="shared" si="6"/>
        <v>167357</v>
      </c>
    </row>
    <row r="14" spans="1:12" ht="12.75">
      <c r="A14" t="s">
        <v>139</v>
      </c>
      <c r="B14" s="62">
        <v>27525</v>
      </c>
      <c r="C14" s="62">
        <f t="shared" si="0"/>
        <v>33030</v>
      </c>
      <c r="D14" s="62">
        <f t="shared" si="1"/>
        <v>55050</v>
      </c>
      <c r="E14" s="62">
        <f t="shared" si="2"/>
        <v>61931</v>
      </c>
      <c r="F14" s="62">
        <v>1184</v>
      </c>
      <c r="G14" s="62">
        <v>32589790</v>
      </c>
      <c r="H14" s="63">
        <f t="shared" si="3"/>
        <v>27525</v>
      </c>
      <c r="I14" s="62">
        <f t="shared" si="4"/>
        <v>40000</v>
      </c>
      <c r="J14" s="62">
        <f t="shared" si="7"/>
        <v>50000</v>
      </c>
      <c r="K14" s="62">
        <f t="shared" si="5"/>
        <v>95000</v>
      </c>
      <c r="L14" s="62">
        <f t="shared" si="6"/>
        <v>110000</v>
      </c>
    </row>
    <row r="15" spans="1:12" ht="12.75">
      <c r="A15" t="s">
        <v>140</v>
      </c>
      <c r="B15" s="62">
        <v>48534</v>
      </c>
      <c r="C15" s="62">
        <f t="shared" si="0"/>
        <v>58241</v>
      </c>
      <c r="D15" s="62">
        <f t="shared" si="1"/>
        <v>97068</v>
      </c>
      <c r="E15" s="62">
        <f t="shared" si="2"/>
        <v>109202</v>
      </c>
      <c r="F15" s="62">
        <v>1667</v>
      </c>
      <c r="G15" s="62">
        <v>80905982</v>
      </c>
      <c r="H15" s="63">
        <f t="shared" si="3"/>
        <v>48534</v>
      </c>
      <c r="I15" s="62">
        <f t="shared" si="4"/>
        <v>48534</v>
      </c>
      <c r="J15" s="62">
        <f t="shared" si="7"/>
        <v>58241</v>
      </c>
      <c r="K15" s="62">
        <f t="shared" si="5"/>
        <v>97068</v>
      </c>
      <c r="L15" s="62">
        <f t="shared" si="6"/>
        <v>110000</v>
      </c>
    </row>
    <row r="16" spans="1:12" ht="12.75">
      <c r="A16" t="s">
        <v>141</v>
      </c>
      <c r="B16" s="62">
        <v>112366</v>
      </c>
      <c r="C16" s="62">
        <f t="shared" si="0"/>
        <v>134839</v>
      </c>
      <c r="D16" s="62">
        <f t="shared" si="1"/>
        <v>224732</v>
      </c>
      <c r="E16" s="62">
        <f t="shared" si="2"/>
        <v>252824</v>
      </c>
      <c r="F16" s="62">
        <v>15135</v>
      </c>
      <c r="G16" s="62">
        <v>1700654895</v>
      </c>
      <c r="H16" s="63">
        <f t="shared" si="3"/>
        <v>112366</v>
      </c>
      <c r="I16" s="62">
        <f t="shared" si="4"/>
        <v>112366</v>
      </c>
      <c r="J16" s="62">
        <f t="shared" si="7"/>
        <v>134839</v>
      </c>
      <c r="K16" s="62">
        <f t="shared" si="5"/>
        <v>224732</v>
      </c>
      <c r="L16" s="62">
        <f t="shared" si="6"/>
        <v>252824</v>
      </c>
    </row>
    <row r="17" spans="1:12" ht="12.75">
      <c r="A17" t="s">
        <v>142</v>
      </c>
      <c r="B17" s="62">
        <v>73445</v>
      </c>
      <c r="C17" s="62">
        <f t="shared" si="0"/>
        <v>88134</v>
      </c>
      <c r="D17" s="62">
        <f t="shared" si="1"/>
        <v>146890</v>
      </c>
      <c r="E17" s="62">
        <f t="shared" si="2"/>
        <v>165251</v>
      </c>
      <c r="F17" s="62">
        <v>3117</v>
      </c>
      <c r="G17" s="62">
        <v>228934576</v>
      </c>
      <c r="H17" s="63">
        <f t="shared" si="3"/>
        <v>73447</v>
      </c>
      <c r="I17" s="62">
        <f t="shared" si="4"/>
        <v>73445</v>
      </c>
      <c r="J17" s="62">
        <f t="shared" si="7"/>
        <v>88134</v>
      </c>
      <c r="K17" s="62">
        <f t="shared" si="5"/>
        <v>146890</v>
      </c>
      <c r="L17" s="62">
        <f t="shared" si="6"/>
        <v>165251</v>
      </c>
    </row>
    <row r="18" spans="1:12" ht="12.75">
      <c r="A18" t="s">
        <v>143</v>
      </c>
      <c r="B18" s="62">
        <v>75889</v>
      </c>
      <c r="C18" s="62">
        <f t="shared" si="0"/>
        <v>91067</v>
      </c>
      <c r="D18" s="62">
        <f t="shared" si="1"/>
        <v>151778</v>
      </c>
      <c r="E18" s="62">
        <f t="shared" si="2"/>
        <v>170750</v>
      </c>
      <c r="F18" s="62">
        <v>3564</v>
      </c>
      <c r="G18" s="62">
        <v>270468365</v>
      </c>
      <c r="H18" s="63">
        <f t="shared" si="3"/>
        <v>75889</v>
      </c>
      <c r="I18" s="62">
        <f>IF(B18&gt;40000,ROUND(B18*1,0),40000)</f>
        <v>75889</v>
      </c>
      <c r="J18" s="62">
        <f t="shared" si="7"/>
        <v>91067</v>
      </c>
      <c r="K18" s="62">
        <f t="shared" si="5"/>
        <v>151778</v>
      </c>
      <c r="L18" s="62">
        <f t="shared" si="6"/>
        <v>170750</v>
      </c>
    </row>
    <row r="19" spans="1:12" ht="12.75">
      <c r="A19" t="s">
        <v>144</v>
      </c>
      <c r="B19" s="62">
        <v>138732</v>
      </c>
      <c r="C19" s="62">
        <f t="shared" si="0"/>
        <v>166478</v>
      </c>
      <c r="D19" s="62">
        <f t="shared" si="1"/>
        <v>277464</v>
      </c>
      <c r="E19" s="62">
        <f t="shared" si="2"/>
        <v>312147</v>
      </c>
      <c r="F19" s="62">
        <v>10735</v>
      </c>
      <c r="G19" s="62">
        <v>1489290756</v>
      </c>
      <c r="H19" s="63">
        <f t="shared" si="3"/>
        <v>138732</v>
      </c>
      <c r="I19" s="62">
        <f t="shared" si="4"/>
        <v>138732</v>
      </c>
      <c r="J19" s="62">
        <f t="shared" si="7"/>
        <v>166478</v>
      </c>
      <c r="K19" s="62">
        <f t="shared" si="5"/>
        <v>277464</v>
      </c>
      <c r="L19" s="62">
        <f t="shared" si="6"/>
        <v>312147</v>
      </c>
    </row>
    <row r="20" spans="1:12" ht="12.75">
      <c r="A20" t="s">
        <v>145</v>
      </c>
      <c r="B20" s="62">
        <v>74585</v>
      </c>
      <c r="C20" s="62">
        <f t="shared" si="0"/>
        <v>89502</v>
      </c>
      <c r="D20" s="62">
        <f t="shared" si="1"/>
        <v>149170</v>
      </c>
      <c r="E20" s="62">
        <f t="shared" si="2"/>
        <v>167816</v>
      </c>
      <c r="F20" s="62">
        <v>3620</v>
      </c>
      <c r="G20" s="62">
        <v>269993232</v>
      </c>
      <c r="H20" s="63">
        <f t="shared" si="3"/>
        <v>74584</v>
      </c>
      <c r="I20" s="62">
        <f t="shared" si="4"/>
        <v>74585</v>
      </c>
      <c r="J20" s="62">
        <f t="shared" si="7"/>
        <v>89502</v>
      </c>
      <c r="K20" s="62">
        <f t="shared" si="5"/>
        <v>149170</v>
      </c>
      <c r="L20" s="62">
        <f t="shared" si="6"/>
        <v>167816</v>
      </c>
    </row>
    <row r="21" spans="1:12" ht="12.75">
      <c r="A21" t="s">
        <v>146</v>
      </c>
      <c r="B21" s="62">
        <v>74186</v>
      </c>
      <c r="C21" s="62">
        <f t="shared" si="0"/>
        <v>89023</v>
      </c>
      <c r="D21" s="62">
        <f t="shared" si="1"/>
        <v>148372</v>
      </c>
      <c r="E21" s="62">
        <f t="shared" si="2"/>
        <v>166919</v>
      </c>
      <c r="F21" s="62">
        <v>1797</v>
      </c>
      <c r="G21" s="62">
        <v>133312450</v>
      </c>
      <c r="H21" s="63">
        <f t="shared" si="3"/>
        <v>74186</v>
      </c>
      <c r="I21" s="62">
        <f t="shared" si="4"/>
        <v>74186</v>
      </c>
      <c r="J21" s="62">
        <f t="shared" si="7"/>
        <v>89023</v>
      </c>
      <c r="K21" s="62">
        <f t="shared" si="5"/>
        <v>148372</v>
      </c>
      <c r="L21" s="62">
        <f t="shared" si="6"/>
        <v>166919</v>
      </c>
    </row>
    <row r="22" spans="1:12" ht="12.75">
      <c r="A22" t="s">
        <v>147</v>
      </c>
      <c r="B22" s="62">
        <v>75227</v>
      </c>
      <c r="C22" s="62">
        <f t="shared" si="0"/>
        <v>90272</v>
      </c>
      <c r="D22" s="62">
        <f t="shared" si="1"/>
        <v>150454</v>
      </c>
      <c r="E22" s="62">
        <f t="shared" si="2"/>
        <v>169261</v>
      </c>
      <c r="F22" s="62">
        <v>2544</v>
      </c>
      <c r="G22" s="62">
        <v>191378043</v>
      </c>
      <c r="H22" s="63">
        <f t="shared" si="3"/>
        <v>75227</v>
      </c>
      <c r="I22" s="62">
        <f t="shared" si="4"/>
        <v>75227</v>
      </c>
      <c r="J22" s="62">
        <f t="shared" si="7"/>
        <v>90272</v>
      </c>
      <c r="K22" s="62">
        <f t="shared" si="5"/>
        <v>150454</v>
      </c>
      <c r="L22" s="62">
        <f t="shared" si="6"/>
        <v>169261</v>
      </c>
    </row>
    <row r="23" spans="1:12" ht="12.75">
      <c r="A23" t="s">
        <v>148</v>
      </c>
      <c r="B23" s="62">
        <v>96430</v>
      </c>
      <c r="C23" s="62">
        <f t="shared" si="0"/>
        <v>115716</v>
      </c>
      <c r="D23" s="62">
        <f t="shared" si="1"/>
        <v>192860</v>
      </c>
      <c r="E23" s="62">
        <f t="shared" si="2"/>
        <v>216968</v>
      </c>
      <c r="F23" s="62">
        <v>4025</v>
      </c>
      <c r="G23" s="62">
        <v>388131827</v>
      </c>
      <c r="H23" s="63">
        <f t="shared" si="3"/>
        <v>96430</v>
      </c>
      <c r="I23" s="62">
        <f t="shared" si="4"/>
        <v>96430</v>
      </c>
      <c r="J23" s="62">
        <f t="shared" si="7"/>
        <v>115716</v>
      </c>
      <c r="K23" s="62">
        <f t="shared" si="5"/>
        <v>192860</v>
      </c>
      <c r="L23" s="62">
        <f t="shared" si="6"/>
        <v>216968</v>
      </c>
    </row>
    <row r="24" spans="1:12" ht="12.75">
      <c r="A24" t="s">
        <v>149</v>
      </c>
      <c r="B24" s="62">
        <v>67595</v>
      </c>
      <c r="C24" s="62">
        <f t="shared" si="0"/>
        <v>81114</v>
      </c>
      <c r="D24" s="62">
        <f t="shared" si="1"/>
        <v>135190</v>
      </c>
      <c r="E24" s="62">
        <f t="shared" si="2"/>
        <v>152089</v>
      </c>
      <c r="F24" s="62">
        <v>3018</v>
      </c>
      <c r="G24" s="62">
        <v>203995865</v>
      </c>
      <c r="H24" s="63">
        <f t="shared" si="3"/>
        <v>67593</v>
      </c>
      <c r="I24" s="62">
        <f t="shared" si="4"/>
        <v>67595</v>
      </c>
      <c r="J24" s="62">
        <f t="shared" si="7"/>
        <v>81114</v>
      </c>
      <c r="K24" s="62">
        <f t="shared" si="5"/>
        <v>135190</v>
      </c>
      <c r="L24" s="62">
        <f t="shared" si="6"/>
        <v>152089</v>
      </c>
    </row>
    <row r="25" spans="1:12" ht="12.75">
      <c r="A25" t="s">
        <v>150</v>
      </c>
      <c r="B25" s="62">
        <v>73880</v>
      </c>
      <c r="C25" s="62">
        <f t="shared" si="0"/>
        <v>88656</v>
      </c>
      <c r="D25" s="62">
        <f t="shared" si="1"/>
        <v>147760</v>
      </c>
      <c r="E25" s="62">
        <f t="shared" si="2"/>
        <v>166230</v>
      </c>
      <c r="F25" s="62">
        <v>3676</v>
      </c>
      <c r="G25" s="62">
        <v>271586945</v>
      </c>
      <c r="H25" s="63">
        <f t="shared" si="3"/>
        <v>73881</v>
      </c>
      <c r="I25" s="62">
        <f t="shared" si="4"/>
        <v>73880</v>
      </c>
      <c r="J25" s="62">
        <f t="shared" si="7"/>
        <v>88656</v>
      </c>
      <c r="K25" s="62">
        <f t="shared" si="5"/>
        <v>147760</v>
      </c>
      <c r="L25" s="62">
        <f t="shared" si="6"/>
        <v>166230</v>
      </c>
    </row>
    <row r="26" spans="1:12" ht="12.75">
      <c r="A26" t="s">
        <v>151</v>
      </c>
      <c r="B26" s="62">
        <v>75060</v>
      </c>
      <c r="C26" s="62">
        <f t="shared" si="0"/>
        <v>90072</v>
      </c>
      <c r="D26" s="62">
        <f t="shared" si="1"/>
        <v>150120</v>
      </c>
      <c r="E26" s="62">
        <f t="shared" si="2"/>
        <v>168885</v>
      </c>
      <c r="F26" s="62">
        <v>3753</v>
      </c>
      <c r="G26" s="62">
        <v>281697490</v>
      </c>
      <c r="H26" s="63">
        <f t="shared" si="3"/>
        <v>75059</v>
      </c>
      <c r="I26" s="62">
        <f t="shared" si="4"/>
        <v>75060</v>
      </c>
      <c r="J26" s="62">
        <f t="shared" si="7"/>
        <v>90072</v>
      </c>
      <c r="K26" s="62">
        <f t="shared" si="5"/>
        <v>150120</v>
      </c>
      <c r="L26" s="62">
        <f t="shared" si="6"/>
        <v>168885</v>
      </c>
    </row>
    <row r="27" spans="1:12" ht="12.75">
      <c r="A27" t="s">
        <v>152</v>
      </c>
      <c r="B27" s="62">
        <v>62364</v>
      </c>
      <c r="C27" s="62">
        <f t="shared" si="0"/>
        <v>74837</v>
      </c>
      <c r="D27" s="62">
        <f t="shared" si="1"/>
        <v>124728</v>
      </c>
      <c r="E27" s="62">
        <f t="shared" si="2"/>
        <v>140319</v>
      </c>
      <c r="F27" s="62">
        <v>4843</v>
      </c>
      <c r="G27" s="62">
        <v>302027990</v>
      </c>
      <c r="H27" s="63">
        <f t="shared" si="3"/>
        <v>62364</v>
      </c>
      <c r="I27" s="62">
        <f t="shared" si="4"/>
        <v>62364</v>
      </c>
      <c r="J27" s="62">
        <f t="shared" si="7"/>
        <v>74837</v>
      </c>
      <c r="K27" s="62">
        <f t="shared" si="5"/>
        <v>124728</v>
      </c>
      <c r="L27" s="62">
        <f t="shared" si="6"/>
        <v>140319</v>
      </c>
    </row>
    <row r="28" spans="1:12" ht="12.75">
      <c r="A28" t="s">
        <v>153</v>
      </c>
      <c r="B28" s="62">
        <v>88618</v>
      </c>
      <c r="C28" s="62">
        <f t="shared" si="0"/>
        <v>106342</v>
      </c>
      <c r="D28" s="62">
        <f t="shared" si="1"/>
        <v>177236</v>
      </c>
      <c r="E28" s="62">
        <f t="shared" si="2"/>
        <v>199391</v>
      </c>
      <c r="F28" s="62">
        <v>5980</v>
      </c>
      <c r="G28" s="62">
        <v>529933187</v>
      </c>
      <c r="H28" s="63">
        <f t="shared" si="3"/>
        <v>88618</v>
      </c>
      <c r="I28" s="62">
        <f t="shared" si="4"/>
        <v>88618</v>
      </c>
      <c r="J28" s="62">
        <f t="shared" si="7"/>
        <v>106342</v>
      </c>
      <c r="K28" s="62">
        <f t="shared" si="5"/>
        <v>177236</v>
      </c>
      <c r="L28" s="62">
        <f t="shared" si="6"/>
        <v>199391</v>
      </c>
    </row>
    <row r="29" spans="1:12" ht="12.75">
      <c r="A29" t="s">
        <v>154</v>
      </c>
      <c r="B29" s="62">
        <v>76853</v>
      </c>
      <c r="C29" s="62">
        <f t="shared" si="0"/>
        <v>92224</v>
      </c>
      <c r="D29" s="62">
        <f t="shared" si="1"/>
        <v>153706</v>
      </c>
      <c r="E29" s="62">
        <f t="shared" si="2"/>
        <v>172919</v>
      </c>
      <c r="F29" s="62">
        <v>3490</v>
      </c>
      <c r="G29" s="62">
        <v>268215470</v>
      </c>
      <c r="H29" s="63">
        <f t="shared" si="3"/>
        <v>76853</v>
      </c>
      <c r="I29" s="62">
        <f t="shared" si="4"/>
        <v>76853</v>
      </c>
      <c r="J29" s="62">
        <f t="shared" si="7"/>
        <v>92224</v>
      </c>
      <c r="K29" s="62">
        <f t="shared" si="5"/>
        <v>153706</v>
      </c>
      <c r="L29" s="62">
        <f t="shared" si="6"/>
        <v>172919</v>
      </c>
    </row>
    <row r="30" spans="1:12" ht="12.75">
      <c r="A30" t="s">
        <v>155</v>
      </c>
      <c r="B30" s="62">
        <v>82768</v>
      </c>
      <c r="C30" s="62">
        <f t="shared" si="0"/>
        <v>99322</v>
      </c>
      <c r="D30" s="62">
        <f t="shared" si="1"/>
        <v>165536</v>
      </c>
      <c r="E30" s="62">
        <f t="shared" si="2"/>
        <v>186228</v>
      </c>
      <c r="F30" s="62">
        <v>8955</v>
      </c>
      <c r="G30" s="62">
        <v>741187172</v>
      </c>
      <c r="H30" s="63">
        <f t="shared" si="3"/>
        <v>82768</v>
      </c>
      <c r="I30" s="62">
        <f t="shared" si="4"/>
        <v>82768</v>
      </c>
      <c r="J30" s="62">
        <f t="shared" si="7"/>
        <v>99322</v>
      </c>
      <c r="K30" s="62">
        <f t="shared" si="5"/>
        <v>165536</v>
      </c>
      <c r="L30" s="62">
        <f t="shared" si="6"/>
        <v>186228</v>
      </c>
    </row>
    <row r="31" spans="1:12" ht="12.75">
      <c r="A31" t="s">
        <v>156</v>
      </c>
      <c r="B31" s="62">
        <v>50290</v>
      </c>
      <c r="C31" s="62">
        <f t="shared" si="0"/>
        <v>60348</v>
      </c>
      <c r="D31" s="62">
        <f t="shared" si="1"/>
        <v>100580</v>
      </c>
      <c r="E31" s="62">
        <f t="shared" si="2"/>
        <v>113153</v>
      </c>
      <c r="F31" s="62">
        <v>977</v>
      </c>
      <c r="G31" s="62">
        <v>49132867</v>
      </c>
      <c r="H31" s="63">
        <f t="shared" si="3"/>
        <v>50290</v>
      </c>
      <c r="I31" s="62">
        <f t="shared" si="4"/>
        <v>50290</v>
      </c>
      <c r="J31" s="62">
        <f t="shared" si="7"/>
        <v>60348</v>
      </c>
      <c r="K31" s="62">
        <f t="shared" si="5"/>
        <v>100580</v>
      </c>
      <c r="L31" s="62">
        <f t="shared" si="6"/>
        <v>113153</v>
      </c>
    </row>
    <row r="32" spans="1:12" ht="12.75">
      <c r="A32" t="s">
        <v>157</v>
      </c>
      <c r="B32" s="62">
        <v>66960</v>
      </c>
      <c r="C32" s="62">
        <f t="shared" si="0"/>
        <v>80352</v>
      </c>
      <c r="D32" s="62">
        <f t="shared" si="1"/>
        <v>133920</v>
      </c>
      <c r="E32" s="62">
        <f t="shared" si="2"/>
        <v>150660</v>
      </c>
      <c r="F32" s="62">
        <v>2399</v>
      </c>
      <c r="G32" s="62">
        <v>160643930</v>
      </c>
      <c r="H32" s="63">
        <f t="shared" si="3"/>
        <v>66963</v>
      </c>
      <c r="I32" s="62">
        <f t="shared" si="4"/>
        <v>66960</v>
      </c>
      <c r="J32" s="62">
        <f t="shared" si="7"/>
        <v>80352</v>
      </c>
      <c r="K32" s="62">
        <f t="shared" si="5"/>
        <v>133920</v>
      </c>
      <c r="L32" s="62">
        <f t="shared" si="6"/>
        <v>150660</v>
      </c>
    </row>
    <row r="33" spans="1:12" ht="12.75">
      <c r="A33" t="s">
        <v>158</v>
      </c>
      <c r="B33" s="62">
        <v>101045</v>
      </c>
      <c r="C33" s="62">
        <f t="shared" si="0"/>
        <v>121254</v>
      </c>
      <c r="D33" s="62">
        <f t="shared" si="1"/>
        <v>202090</v>
      </c>
      <c r="E33" s="62">
        <f t="shared" si="2"/>
        <v>227351</v>
      </c>
      <c r="F33" s="62">
        <v>13497</v>
      </c>
      <c r="G33" s="62">
        <v>1363800350</v>
      </c>
      <c r="H33" s="63">
        <f t="shared" si="3"/>
        <v>101045</v>
      </c>
      <c r="I33" s="62">
        <f t="shared" si="4"/>
        <v>101045</v>
      </c>
      <c r="J33" s="62">
        <f t="shared" si="7"/>
        <v>121254</v>
      </c>
      <c r="K33" s="62">
        <f t="shared" si="5"/>
        <v>202090</v>
      </c>
      <c r="L33" s="62">
        <f t="shared" si="6"/>
        <v>227351</v>
      </c>
    </row>
    <row r="34" spans="1:12" ht="12.75">
      <c r="A34" t="s">
        <v>159</v>
      </c>
      <c r="B34" s="62">
        <v>141993</v>
      </c>
      <c r="C34" s="62">
        <f t="shared" si="0"/>
        <v>170392</v>
      </c>
      <c r="D34" s="62">
        <f t="shared" si="1"/>
        <v>283986</v>
      </c>
      <c r="E34" s="62">
        <f t="shared" si="2"/>
        <v>319484</v>
      </c>
      <c r="F34" s="62">
        <v>159097</v>
      </c>
      <c r="G34" s="62">
        <v>22590716700</v>
      </c>
      <c r="H34" s="63">
        <f t="shared" si="3"/>
        <v>141993</v>
      </c>
      <c r="I34" s="62">
        <f t="shared" si="4"/>
        <v>141993</v>
      </c>
      <c r="J34" s="62">
        <f t="shared" si="7"/>
        <v>170392</v>
      </c>
      <c r="K34" s="62">
        <f t="shared" si="5"/>
        <v>283986</v>
      </c>
      <c r="L34" s="62">
        <f t="shared" si="6"/>
        <v>319484</v>
      </c>
    </row>
    <row r="35" spans="1:12" ht="12.75">
      <c r="A35" t="s">
        <v>160</v>
      </c>
      <c r="B35" s="62">
        <v>42501</v>
      </c>
      <c r="C35" s="62">
        <f t="shared" si="0"/>
        <v>51001</v>
      </c>
      <c r="D35" s="62">
        <f t="shared" si="1"/>
        <v>85002</v>
      </c>
      <c r="E35" s="62">
        <f t="shared" si="2"/>
        <v>95627</v>
      </c>
      <c r="F35" s="62">
        <v>1081</v>
      </c>
      <c r="G35" s="62">
        <v>45943424</v>
      </c>
      <c r="H35" s="63">
        <f t="shared" si="3"/>
        <v>42501</v>
      </c>
      <c r="I35" s="62">
        <f t="shared" si="4"/>
        <v>42501</v>
      </c>
      <c r="J35" s="62">
        <f t="shared" si="7"/>
        <v>51001</v>
      </c>
      <c r="K35" s="62">
        <f t="shared" si="5"/>
        <v>95000</v>
      </c>
      <c r="L35" s="62">
        <f t="shared" si="6"/>
        <v>110000</v>
      </c>
    </row>
    <row r="36" spans="1:12" ht="12.75">
      <c r="A36" t="s">
        <v>161</v>
      </c>
      <c r="B36" s="62">
        <v>65430</v>
      </c>
      <c r="C36" s="62">
        <f t="shared" si="0"/>
        <v>78516</v>
      </c>
      <c r="D36" s="62">
        <f t="shared" si="1"/>
        <v>130860</v>
      </c>
      <c r="E36" s="62">
        <f t="shared" si="2"/>
        <v>147218</v>
      </c>
      <c r="F36" s="62">
        <v>2707</v>
      </c>
      <c r="G36" s="62">
        <v>177118255</v>
      </c>
      <c r="H36" s="63">
        <f t="shared" si="3"/>
        <v>65430</v>
      </c>
      <c r="I36" s="62">
        <f t="shared" si="4"/>
        <v>65430</v>
      </c>
      <c r="J36" s="62">
        <f t="shared" si="7"/>
        <v>78516</v>
      </c>
      <c r="K36" s="62">
        <f t="shared" si="5"/>
        <v>130860</v>
      </c>
      <c r="L36" s="62">
        <f t="shared" si="6"/>
        <v>147218</v>
      </c>
    </row>
    <row r="37" spans="1:12" ht="12.75">
      <c r="A37" t="s">
        <v>162</v>
      </c>
      <c r="B37" s="62">
        <v>42275</v>
      </c>
      <c r="C37" s="62">
        <f t="shared" si="0"/>
        <v>50730</v>
      </c>
      <c r="D37" s="62">
        <f t="shared" si="1"/>
        <v>84550</v>
      </c>
      <c r="E37" s="62">
        <f t="shared" si="2"/>
        <v>95119</v>
      </c>
      <c r="F37" s="62">
        <v>1730</v>
      </c>
      <c r="G37" s="62">
        <v>73137744</v>
      </c>
      <c r="H37" s="63">
        <f t="shared" si="3"/>
        <v>42276</v>
      </c>
      <c r="I37" s="62">
        <f t="shared" si="4"/>
        <v>42275</v>
      </c>
      <c r="J37" s="62">
        <f t="shared" si="7"/>
        <v>50730</v>
      </c>
      <c r="K37" s="62">
        <f t="shared" si="5"/>
        <v>95000</v>
      </c>
      <c r="L37" s="62">
        <f t="shared" si="6"/>
        <v>110000</v>
      </c>
    </row>
    <row r="38" spans="1:12" ht="12.75">
      <c r="A38" t="s">
        <v>163</v>
      </c>
      <c r="B38" s="62">
        <v>63133</v>
      </c>
      <c r="C38" s="62">
        <f t="shared" si="0"/>
        <v>75760</v>
      </c>
      <c r="D38" s="62">
        <f t="shared" si="1"/>
        <v>126266</v>
      </c>
      <c r="E38" s="62">
        <f t="shared" si="2"/>
        <v>142049</v>
      </c>
      <c r="F38" s="62">
        <v>1156</v>
      </c>
      <c r="G38" s="62">
        <v>72981576</v>
      </c>
      <c r="H38" s="63">
        <f t="shared" si="3"/>
        <v>63133</v>
      </c>
      <c r="I38" s="62">
        <f t="shared" si="4"/>
        <v>63133</v>
      </c>
      <c r="J38" s="62">
        <f t="shared" si="7"/>
        <v>75760</v>
      </c>
      <c r="K38" s="62">
        <f t="shared" si="5"/>
        <v>126266</v>
      </c>
      <c r="L38" s="62">
        <f t="shared" si="6"/>
        <v>142049</v>
      </c>
    </row>
    <row r="39" spans="1:12" ht="12.75">
      <c r="A39" t="s">
        <v>164</v>
      </c>
      <c r="B39" s="62">
        <v>43505</v>
      </c>
      <c r="C39" s="62">
        <f t="shared" si="0"/>
        <v>52206</v>
      </c>
      <c r="D39" s="62">
        <f t="shared" si="1"/>
        <v>87010</v>
      </c>
      <c r="E39" s="62">
        <f t="shared" si="2"/>
        <v>97886</v>
      </c>
      <c r="F39" s="62">
        <v>2512</v>
      </c>
      <c r="G39" s="62">
        <v>109290335</v>
      </c>
      <c r="H39" s="63">
        <f t="shared" si="3"/>
        <v>43507</v>
      </c>
      <c r="I39" s="62">
        <f t="shared" si="4"/>
        <v>43505</v>
      </c>
      <c r="J39" s="62">
        <f t="shared" si="7"/>
        <v>52206</v>
      </c>
      <c r="K39" s="62">
        <f t="shared" si="5"/>
        <v>95000</v>
      </c>
      <c r="L39" s="62">
        <f t="shared" si="6"/>
        <v>110000</v>
      </c>
    </row>
    <row r="40" spans="1:12" ht="12.75">
      <c r="A40" t="s">
        <v>165</v>
      </c>
      <c r="B40" s="62">
        <v>87291</v>
      </c>
      <c r="C40" s="62">
        <f t="shared" si="0"/>
        <v>104749</v>
      </c>
      <c r="D40" s="62">
        <f t="shared" si="1"/>
        <v>174582</v>
      </c>
      <c r="E40" s="62">
        <f t="shared" si="2"/>
        <v>196405</v>
      </c>
      <c r="F40" s="62">
        <v>9032</v>
      </c>
      <c r="G40" s="62">
        <v>788414255</v>
      </c>
      <c r="H40" s="63">
        <f t="shared" si="3"/>
        <v>87291</v>
      </c>
      <c r="I40" s="62">
        <f t="shared" si="4"/>
        <v>87291</v>
      </c>
      <c r="J40" s="62">
        <f t="shared" si="7"/>
        <v>104749</v>
      </c>
      <c r="K40" s="62">
        <f t="shared" si="5"/>
        <v>174582</v>
      </c>
      <c r="L40" s="62">
        <f t="shared" si="6"/>
        <v>196405</v>
      </c>
    </row>
    <row r="41" spans="1:12" ht="12.75">
      <c r="A41" t="s">
        <v>166</v>
      </c>
      <c r="B41" s="62">
        <v>47961</v>
      </c>
      <c r="C41" s="62">
        <f t="shared" si="0"/>
        <v>57553</v>
      </c>
      <c r="D41" s="62">
        <f t="shared" si="1"/>
        <v>95922</v>
      </c>
      <c r="E41" s="62">
        <f t="shared" si="2"/>
        <v>107912</v>
      </c>
      <c r="F41" s="62">
        <v>1200</v>
      </c>
      <c r="G41" s="62">
        <v>57553369</v>
      </c>
      <c r="H41" s="63">
        <f t="shared" si="3"/>
        <v>47961</v>
      </c>
      <c r="I41" s="62">
        <f t="shared" si="4"/>
        <v>47961</v>
      </c>
      <c r="J41" s="62">
        <f t="shared" si="7"/>
        <v>57553</v>
      </c>
      <c r="K41" s="62">
        <f t="shared" si="5"/>
        <v>95922</v>
      </c>
      <c r="L41" s="62">
        <f t="shared" si="6"/>
        <v>110000</v>
      </c>
    </row>
    <row r="42" spans="1:12" ht="12.75">
      <c r="A42" t="s">
        <v>167</v>
      </c>
      <c r="B42" s="62">
        <v>61825</v>
      </c>
      <c r="C42" s="62">
        <f t="shared" si="0"/>
        <v>74190</v>
      </c>
      <c r="D42" s="62">
        <f t="shared" si="1"/>
        <v>123650</v>
      </c>
      <c r="E42" s="62">
        <f t="shared" si="2"/>
        <v>139106</v>
      </c>
      <c r="F42" s="62">
        <v>921</v>
      </c>
      <c r="G42" s="62">
        <v>56942965</v>
      </c>
      <c r="H42" s="63">
        <f t="shared" si="3"/>
        <v>61827</v>
      </c>
      <c r="I42" s="62">
        <f t="shared" si="4"/>
        <v>61825</v>
      </c>
      <c r="J42" s="62">
        <f t="shared" si="7"/>
        <v>74190</v>
      </c>
      <c r="K42" s="62">
        <f t="shared" si="5"/>
        <v>123650</v>
      </c>
      <c r="L42" s="62">
        <f t="shared" si="6"/>
        <v>139106</v>
      </c>
    </row>
    <row r="43" spans="1:12" ht="12.75">
      <c r="A43" t="s">
        <v>168</v>
      </c>
      <c r="B43" s="62">
        <v>99499</v>
      </c>
      <c r="C43" s="62">
        <f t="shared" si="0"/>
        <v>119399</v>
      </c>
      <c r="D43" s="62">
        <f t="shared" si="1"/>
        <v>198998</v>
      </c>
      <c r="E43" s="62">
        <f t="shared" si="2"/>
        <v>223873</v>
      </c>
      <c r="F43" s="62">
        <v>1180</v>
      </c>
      <c r="G43" s="62">
        <v>117408561</v>
      </c>
      <c r="H43" s="63">
        <f t="shared" si="3"/>
        <v>99499</v>
      </c>
      <c r="I43" s="62">
        <f t="shared" si="4"/>
        <v>99499</v>
      </c>
      <c r="J43" s="62">
        <f t="shared" si="7"/>
        <v>119399</v>
      </c>
      <c r="K43" s="62">
        <f t="shared" si="5"/>
        <v>198998</v>
      </c>
      <c r="L43" s="62">
        <f t="shared" si="6"/>
        <v>223873</v>
      </c>
    </row>
    <row r="44" spans="1:12" ht="12.75">
      <c r="A44" t="s">
        <v>169</v>
      </c>
      <c r="B44" s="62">
        <v>43201</v>
      </c>
      <c r="C44" s="62">
        <f t="shared" si="0"/>
        <v>51841</v>
      </c>
      <c r="D44" s="62">
        <f t="shared" si="1"/>
        <v>86402</v>
      </c>
      <c r="E44" s="62">
        <f t="shared" si="2"/>
        <v>97202</v>
      </c>
      <c r="F44" s="62">
        <v>322</v>
      </c>
      <c r="G44" s="62">
        <v>13910837</v>
      </c>
      <c r="H44" s="63">
        <f t="shared" si="3"/>
        <v>43201</v>
      </c>
      <c r="I44" s="62">
        <f t="shared" si="4"/>
        <v>43201</v>
      </c>
      <c r="J44" s="62">
        <f t="shared" si="7"/>
        <v>51841</v>
      </c>
      <c r="K44" s="62">
        <f t="shared" si="5"/>
        <v>95000</v>
      </c>
      <c r="L44" s="62">
        <f t="shared" si="6"/>
        <v>110000</v>
      </c>
    </row>
    <row r="45" spans="1:12" ht="12.75">
      <c r="A45" t="s">
        <v>170</v>
      </c>
      <c r="B45" s="62">
        <v>45535</v>
      </c>
      <c r="C45" s="62">
        <f t="shared" si="0"/>
        <v>54642</v>
      </c>
      <c r="D45" s="62">
        <f t="shared" si="1"/>
        <v>91070</v>
      </c>
      <c r="E45" s="62">
        <f t="shared" si="2"/>
        <v>102454</v>
      </c>
      <c r="F45" s="62">
        <v>1150</v>
      </c>
      <c r="G45" s="62">
        <v>52364645</v>
      </c>
      <c r="H45" s="63">
        <f t="shared" si="3"/>
        <v>45534</v>
      </c>
      <c r="I45" s="62">
        <f t="shared" si="4"/>
        <v>45535</v>
      </c>
      <c r="J45" s="62">
        <f t="shared" si="7"/>
        <v>54642</v>
      </c>
      <c r="K45" s="62">
        <f t="shared" si="5"/>
        <v>95000</v>
      </c>
      <c r="L45" s="62">
        <f t="shared" si="6"/>
        <v>110000</v>
      </c>
    </row>
    <row r="46" spans="1:12" ht="12.75">
      <c r="A46" t="s">
        <v>171</v>
      </c>
      <c r="B46" s="62">
        <v>106879</v>
      </c>
      <c r="C46" s="62">
        <f t="shared" si="0"/>
        <v>128255</v>
      </c>
      <c r="D46" s="62">
        <f t="shared" si="1"/>
        <v>213758</v>
      </c>
      <c r="E46" s="62">
        <f t="shared" si="2"/>
        <v>240478</v>
      </c>
      <c r="F46" s="62">
        <v>18425</v>
      </c>
      <c r="G46" s="62">
        <v>1969254051</v>
      </c>
      <c r="H46" s="63">
        <f t="shared" si="3"/>
        <v>106879</v>
      </c>
      <c r="I46" s="62">
        <f t="shared" si="4"/>
        <v>106879</v>
      </c>
      <c r="J46" s="62">
        <f t="shared" si="7"/>
        <v>128255</v>
      </c>
      <c r="K46" s="62">
        <f t="shared" si="5"/>
        <v>213758</v>
      </c>
      <c r="L46" s="62">
        <f t="shared" si="6"/>
        <v>240478</v>
      </c>
    </row>
    <row r="47" spans="1:12" ht="12.75">
      <c r="A47" t="s">
        <v>172</v>
      </c>
      <c r="B47" s="62">
        <v>108000</v>
      </c>
      <c r="C47" s="62">
        <f t="shared" si="0"/>
        <v>129600</v>
      </c>
      <c r="D47" s="62">
        <f t="shared" si="1"/>
        <v>216000</v>
      </c>
      <c r="E47" s="62">
        <f t="shared" si="2"/>
        <v>243000</v>
      </c>
      <c r="F47" s="62">
        <v>3795</v>
      </c>
      <c r="G47" s="62">
        <v>409864367</v>
      </c>
      <c r="H47" s="63">
        <f t="shared" si="3"/>
        <v>108001</v>
      </c>
      <c r="I47" s="62">
        <f t="shared" si="4"/>
        <v>108000</v>
      </c>
      <c r="J47" s="62">
        <f t="shared" si="7"/>
        <v>129600</v>
      </c>
      <c r="K47" s="62">
        <f t="shared" si="5"/>
        <v>216000</v>
      </c>
      <c r="L47" s="62">
        <f t="shared" si="6"/>
        <v>243000</v>
      </c>
    </row>
    <row r="48" spans="1:12" ht="12.75">
      <c r="A48" t="s">
        <v>173</v>
      </c>
      <c r="B48" s="62">
        <v>62777</v>
      </c>
      <c r="C48" s="62">
        <f t="shared" si="0"/>
        <v>75332</v>
      </c>
      <c r="D48" s="62">
        <f t="shared" si="1"/>
        <v>125554</v>
      </c>
      <c r="E48" s="62">
        <f t="shared" si="2"/>
        <v>141248</v>
      </c>
      <c r="F48" s="62">
        <v>1832</v>
      </c>
      <c r="G48" s="62">
        <v>115006705</v>
      </c>
      <c r="H48" s="63">
        <f t="shared" si="3"/>
        <v>62777</v>
      </c>
      <c r="I48" s="62">
        <f t="shared" si="4"/>
        <v>62777</v>
      </c>
      <c r="J48" s="62">
        <f t="shared" si="7"/>
        <v>75332</v>
      </c>
      <c r="K48" s="62">
        <f t="shared" si="5"/>
        <v>125554</v>
      </c>
      <c r="L48" s="62">
        <f t="shared" si="6"/>
        <v>141248</v>
      </c>
    </row>
    <row r="49" spans="1:12" ht="12.75">
      <c r="A49" t="s">
        <v>174</v>
      </c>
      <c r="B49" s="62">
        <v>44093</v>
      </c>
      <c r="C49" s="62">
        <f t="shared" si="0"/>
        <v>52912</v>
      </c>
      <c r="D49" s="62">
        <f t="shared" si="1"/>
        <v>88186</v>
      </c>
      <c r="E49" s="62">
        <f t="shared" si="2"/>
        <v>99209</v>
      </c>
      <c r="F49" s="62">
        <v>505</v>
      </c>
      <c r="G49" s="62">
        <v>22266897</v>
      </c>
      <c r="H49" s="63">
        <f t="shared" si="3"/>
        <v>44093</v>
      </c>
      <c r="I49" s="62">
        <f t="shared" si="4"/>
        <v>44093</v>
      </c>
      <c r="J49" s="62">
        <f t="shared" si="7"/>
        <v>52912</v>
      </c>
      <c r="K49" s="62">
        <f t="shared" si="5"/>
        <v>95000</v>
      </c>
      <c r="L49" s="62">
        <f t="shared" si="6"/>
        <v>110000</v>
      </c>
    </row>
    <row r="50" spans="1:12" ht="12.75">
      <c r="A50" t="s">
        <v>175</v>
      </c>
      <c r="B50" s="62">
        <v>49173</v>
      </c>
      <c r="C50" s="62">
        <f t="shared" si="0"/>
        <v>59008</v>
      </c>
      <c r="D50" s="62">
        <f t="shared" si="1"/>
        <v>98346</v>
      </c>
      <c r="E50" s="62">
        <f t="shared" si="2"/>
        <v>110639</v>
      </c>
      <c r="F50" s="62">
        <v>1454</v>
      </c>
      <c r="G50" s="62">
        <v>71497067</v>
      </c>
      <c r="H50" s="63">
        <f t="shared" si="3"/>
        <v>49173</v>
      </c>
      <c r="I50" s="62">
        <f t="shared" si="4"/>
        <v>49173</v>
      </c>
      <c r="J50" s="62">
        <f t="shared" si="7"/>
        <v>59008</v>
      </c>
      <c r="K50" s="62">
        <f t="shared" si="5"/>
        <v>98346</v>
      </c>
      <c r="L50" s="62">
        <f t="shared" si="6"/>
        <v>110639</v>
      </c>
    </row>
    <row r="51" spans="1:12" ht="12.75">
      <c r="A51" t="s">
        <v>176</v>
      </c>
      <c r="B51" s="62">
        <v>59341</v>
      </c>
      <c r="C51" s="62">
        <f t="shared" si="0"/>
        <v>71209</v>
      </c>
      <c r="D51" s="62">
        <f t="shared" si="1"/>
        <v>118682</v>
      </c>
      <c r="E51" s="62">
        <f t="shared" si="2"/>
        <v>133517</v>
      </c>
      <c r="F51" s="62">
        <v>4808</v>
      </c>
      <c r="G51" s="62">
        <v>285310560</v>
      </c>
      <c r="H51" s="63">
        <f t="shared" si="3"/>
        <v>59341</v>
      </c>
      <c r="I51" s="62">
        <f t="shared" si="4"/>
        <v>59341</v>
      </c>
      <c r="J51" s="62">
        <f t="shared" si="7"/>
        <v>71209</v>
      </c>
      <c r="K51" s="62">
        <f t="shared" si="5"/>
        <v>118682</v>
      </c>
      <c r="L51" s="62">
        <f t="shared" si="6"/>
        <v>133517</v>
      </c>
    </row>
    <row r="52" spans="1:12" ht="12.75">
      <c r="A52" t="s">
        <v>177</v>
      </c>
      <c r="B52" s="62">
        <v>36800</v>
      </c>
      <c r="C52" s="62">
        <f t="shared" si="0"/>
        <v>44160</v>
      </c>
      <c r="D52" s="62">
        <f t="shared" si="1"/>
        <v>73600</v>
      </c>
      <c r="E52" s="62">
        <f t="shared" si="2"/>
        <v>82800</v>
      </c>
      <c r="F52" s="62">
        <v>353</v>
      </c>
      <c r="G52" s="62">
        <v>12990395</v>
      </c>
      <c r="H52" s="63">
        <f t="shared" si="3"/>
        <v>36800</v>
      </c>
      <c r="I52" s="62">
        <f t="shared" si="4"/>
        <v>40000</v>
      </c>
      <c r="J52" s="62">
        <f t="shared" si="7"/>
        <v>50000</v>
      </c>
      <c r="K52" s="62">
        <f t="shared" si="5"/>
        <v>95000</v>
      </c>
      <c r="L52" s="62">
        <f t="shared" si="6"/>
        <v>110000</v>
      </c>
    </row>
    <row r="53" spans="1:12" ht="12.75">
      <c r="A53" t="s">
        <v>178</v>
      </c>
      <c r="B53" s="62">
        <v>80633</v>
      </c>
      <c r="C53" s="62">
        <f t="shared" si="0"/>
        <v>96760</v>
      </c>
      <c r="D53" s="62">
        <f t="shared" si="1"/>
        <v>161266</v>
      </c>
      <c r="E53" s="62">
        <f t="shared" si="2"/>
        <v>181424</v>
      </c>
      <c r="F53" s="62">
        <v>2736</v>
      </c>
      <c r="G53" s="62">
        <v>220611439</v>
      </c>
      <c r="H53" s="63">
        <f t="shared" si="3"/>
        <v>80633</v>
      </c>
      <c r="I53" s="62">
        <f t="shared" si="4"/>
        <v>80633</v>
      </c>
      <c r="J53" s="62">
        <f t="shared" si="7"/>
        <v>96760</v>
      </c>
      <c r="K53" s="62">
        <f t="shared" si="5"/>
        <v>161266</v>
      </c>
      <c r="L53" s="62">
        <f t="shared" si="6"/>
        <v>181424</v>
      </c>
    </row>
    <row r="54" spans="1:12" ht="12.75">
      <c r="A54" t="s">
        <v>179</v>
      </c>
      <c r="B54" s="62">
        <v>58866</v>
      </c>
      <c r="C54" s="62">
        <f t="shared" si="0"/>
        <v>70639</v>
      </c>
      <c r="D54" s="62">
        <f t="shared" si="1"/>
        <v>117732</v>
      </c>
      <c r="E54" s="62">
        <f t="shared" si="2"/>
        <v>132449</v>
      </c>
      <c r="F54" s="62">
        <v>3646</v>
      </c>
      <c r="G54" s="62">
        <v>214626118</v>
      </c>
      <c r="H54" s="63">
        <f t="shared" si="3"/>
        <v>58866</v>
      </c>
      <c r="I54" s="62">
        <f t="shared" si="4"/>
        <v>58866</v>
      </c>
      <c r="J54" s="62">
        <f t="shared" si="7"/>
        <v>70639</v>
      </c>
      <c r="K54" s="62">
        <f t="shared" si="5"/>
        <v>117732</v>
      </c>
      <c r="L54" s="62">
        <f t="shared" si="6"/>
        <v>132449</v>
      </c>
    </row>
    <row r="55" spans="1:12" ht="12.75">
      <c r="A55" t="s">
        <v>180</v>
      </c>
      <c r="B55" s="62">
        <v>63197</v>
      </c>
      <c r="C55" s="62">
        <f t="shared" si="0"/>
        <v>75836</v>
      </c>
      <c r="D55" s="62">
        <f t="shared" si="1"/>
        <v>126394</v>
      </c>
      <c r="E55" s="62">
        <f t="shared" si="2"/>
        <v>142193</v>
      </c>
      <c r="F55" s="62">
        <v>1972</v>
      </c>
      <c r="G55" s="62">
        <v>124624760</v>
      </c>
      <c r="H55" s="63">
        <f t="shared" si="3"/>
        <v>63197</v>
      </c>
      <c r="I55" s="62">
        <f t="shared" si="4"/>
        <v>63197</v>
      </c>
      <c r="J55" s="62">
        <f t="shared" si="7"/>
        <v>75836</v>
      </c>
      <c r="K55" s="62">
        <f t="shared" si="5"/>
        <v>126394</v>
      </c>
      <c r="L55" s="62">
        <f t="shared" si="6"/>
        <v>142193</v>
      </c>
    </row>
    <row r="56" spans="1:12" ht="12.75">
      <c r="A56" t="s">
        <v>181</v>
      </c>
      <c r="B56" s="62">
        <v>99660</v>
      </c>
      <c r="C56" s="62">
        <f t="shared" si="0"/>
        <v>119592</v>
      </c>
      <c r="D56" s="62">
        <f t="shared" si="1"/>
        <v>199320</v>
      </c>
      <c r="E56" s="62">
        <f t="shared" si="2"/>
        <v>224235</v>
      </c>
      <c r="F56" s="62">
        <v>2783</v>
      </c>
      <c r="G56" s="62">
        <v>277358545</v>
      </c>
      <c r="H56" s="63">
        <f t="shared" si="3"/>
        <v>99662</v>
      </c>
      <c r="I56" s="62">
        <f t="shared" si="4"/>
        <v>99660</v>
      </c>
      <c r="J56" s="62">
        <f t="shared" si="7"/>
        <v>119592</v>
      </c>
      <c r="K56" s="62">
        <f t="shared" si="5"/>
        <v>199320</v>
      </c>
      <c r="L56" s="62">
        <f t="shared" si="6"/>
        <v>224235</v>
      </c>
    </row>
    <row r="57" spans="1:12" ht="12.75">
      <c r="A57" t="s">
        <v>182</v>
      </c>
      <c r="B57" s="62">
        <v>82335</v>
      </c>
      <c r="C57" s="62">
        <f t="shared" si="0"/>
        <v>98802</v>
      </c>
      <c r="D57" s="62">
        <f t="shared" si="1"/>
        <v>164670</v>
      </c>
      <c r="E57" s="62">
        <f t="shared" si="2"/>
        <v>185254</v>
      </c>
      <c r="F57" s="62">
        <v>4289</v>
      </c>
      <c r="G57" s="62">
        <v>353132260</v>
      </c>
      <c r="H57" s="63">
        <f t="shared" si="3"/>
        <v>82334</v>
      </c>
      <c r="I57" s="62">
        <f t="shared" si="4"/>
        <v>82335</v>
      </c>
      <c r="J57" s="62">
        <f t="shared" si="7"/>
        <v>98802</v>
      </c>
      <c r="K57" s="62">
        <f t="shared" si="5"/>
        <v>164670</v>
      </c>
      <c r="L57" s="62">
        <f t="shared" si="6"/>
        <v>185254</v>
      </c>
    </row>
    <row r="58" spans="1:12" ht="12.75">
      <c r="A58" t="s">
        <v>183</v>
      </c>
      <c r="B58" s="62">
        <v>36022</v>
      </c>
      <c r="C58" s="62">
        <f t="shared" si="0"/>
        <v>43226</v>
      </c>
      <c r="D58" s="62">
        <f t="shared" si="1"/>
        <v>72044</v>
      </c>
      <c r="E58" s="62">
        <f t="shared" si="2"/>
        <v>81050</v>
      </c>
      <c r="F58" s="62">
        <v>441</v>
      </c>
      <c r="G58" s="62">
        <v>15885900</v>
      </c>
      <c r="H58" s="63">
        <f t="shared" si="3"/>
        <v>36022</v>
      </c>
      <c r="I58" s="62">
        <f t="shared" si="4"/>
        <v>40000</v>
      </c>
      <c r="J58" s="62">
        <f t="shared" si="7"/>
        <v>50000</v>
      </c>
      <c r="K58" s="62">
        <f t="shared" si="5"/>
        <v>95000</v>
      </c>
      <c r="L58" s="62">
        <f t="shared" si="6"/>
        <v>110000</v>
      </c>
    </row>
    <row r="59" spans="1:12" ht="12.75">
      <c r="A59" t="s">
        <v>184</v>
      </c>
      <c r="B59" s="62">
        <v>62379</v>
      </c>
      <c r="C59" s="62">
        <f t="shared" si="0"/>
        <v>74855</v>
      </c>
      <c r="D59" s="62">
        <f t="shared" si="1"/>
        <v>124758</v>
      </c>
      <c r="E59" s="62">
        <f t="shared" si="2"/>
        <v>140353</v>
      </c>
      <c r="F59" s="62">
        <v>1851</v>
      </c>
      <c r="G59" s="62">
        <v>115462626</v>
      </c>
      <c r="H59" s="63">
        <f t="shared" si="3"/>
        <v>62379</v>
      </c>
      <c r="I59" s="62">
        <f t="shared" si="4"/>
        <v>62379</v>
      </c>
      <c r="J59" s="62">
        <f t="shared" si="7"/>
        <v>74855</v>
      </c>
      <c r="K59" s="62">
        <f t="shared" si="5"/>
        <v>124758</v>
      </c>
      <c r="L59" s="62">
        <f t="shared" si="6"/>
        <v>140353</v>
      </c>
    </row>
    <row r="60" spans="1:12" ht="12.75">
      <c r="A60" t="s">
        <v>185</v>
      </c>
      <c r="B60" s="62">
        <v>51050</v>
      </c>
      <c r="C60" s="62">
        <f t="shared" si="0"/>
        <v>61260</v>
      </c>
      <c r="D60" s="62">
        <f t="shared" si="1"/>
        <v>102100</v>
      </c>
      <c r="E60" s="62">
        <f t="shared" si="2"/>
        <v>114863</v>
      </c>
      <c r="F60" s="62">
        <v>3656</v>
      </c>
      <c r="G60" s="62">
        <v>186636510</v>
      </c>
      <c r="H60" s="63">
        <f t="shared" si="3"/>
        <v>51049</v>
      </c>
      <c r="I60" s="62">
        <f t="shared" si="4"/>
        <v>51050</v>
      </c>
      <c r="J60" s="62">
        <f t="shared" si="7"/>
        <v>61260</v>
      </c>
      <c r="K60" s="62">
        <f t="shared" si="5"/>
        <v>102100</v>
      </c>
      <c r="L60" s="62">
        <f t="shared" si="6"/>
        <v>114863</v>
      </c>
    </row>
    <row r="61" spans="1:12" ht="12.75">
      <c r="A61" t="s">
        <v>186</v>
      </c>
      <c r="B61" s="62">
        <v>152350</v>
      </c>
      <c r="C61" s="62">
        <f t="shared" si="0"/>
        <v>182820</v>
      </c>
      <c r="D61" s="62">
        <f t="shared" si="1"/>
        <v>304700</v>
      </c>
      <c r="E61" s="62">
        <f t="shared" si="2"/>
        <v>342788</v>
      </c>
      <c r="F61" s="62">
        <v>87914</v>
      </c>
      <c r="G61" s="62">
        <v>13391746400</v>
      </c>
      <c r="H61" s="63">
        <f t="shared" si="3"/>
        <v>152328</v>
      </c>
      <c r="I61" s="62">
        <f t="shared" si="4"/>
        <v>152350</v>
      </c>
      <c r="J61" s="62">
        <f t="shared" si="7"/>
        <v>182820</v>
      </c>
      <c r="K61" s="62">
        <f t="shared" si="5"/>
        <v>304700</v>
      </c>
      <c r="L61" s="62">
        <f t="shared" si="6"/>
        <v>342788</v>
      </c>
    </row>
    <row r="62" spans="1:12" ht="12.75">
      <c r="A62" t="s">
        <v>187</v>
      </c>
      <c r="B62" s="62">
        <v>101105</v>
      </c>
      <c r="C62" s="62">
        <f t="shared" si="0"/>
        <v>121326</v>
      </c>
      <c r="D62" s="62">
        <f t="shared" si="1"/>
        <v>202210</v>
      </c>
      <c r="E62" s="62">
        <f t="shared" si="2"/>
        <v>227486</v>
      </c>
      <c r="F62" s="62">
        <v>13805</v>
      </c>
      <c r="G62" s="62">
        <v>1395784420</v>
      </c>
      <c r="H62" s="63">
        <f t="shared" si="3"/>
        <v>101107</v>
      </c>
      <c r="I62" s="62">
        <f t="shared" si="4"/>
        <v>101105</v>
      </c>
      <c r="J62" s="62">
        <f t="shared" si="7"/>
        <v>121326</v>
      </c>
      <c r="K62" s="62">
        <f t="shared" si="5"/>
        <v>202210</v>
      </c>
      <c r="L62" s="62">
        <f t="shared" si="6"/>
        <v>227486</v>
      </c>
    </row>
    <row r="63" spans="1:12" ht="12.75">
      <c r="A63" t="s">
        <v>188</v>
      </c>
      <c r="B63" s="62">
        <v>67603</v>
      </c>
      <c r="C63" s="62">
        <f t="shared" si="0"/>
        <v>81124</v>
      </c>
      <c r="D63" s="62">
        <f t="shared" si="1"/>
        <v>135206</v>
      </c>
      <c r="E63" s="62">
        <f t="shared" si="2"/>
        <v>152107</v>
      </c>
      <c r="F63" s="62">
        <v>344</v>
      </c>
      <c r="G63" s="62">
        <v>23255421</v>
      </c>
      <c r="H63" s="63">
        <f t="shared" si="3"/>
        <v>67603</v>
      </c>
      <c r="I63" s="62">
        <f t="shared" si="4"/>
        <v>67603</v>
      </c>
      <c r="J63" s="62">
        <f t="shared" si="7"/>
        <v>81124</v>
      </c>
      <c r="K63" s="62">
        <f t="shared" si="5"/>
        <v>135206</v>
      </c>
      <c r="L63" s="62">
        <f t="shared" si="6"/>
        <v>152107</v>
      </c>
    </row>
    <row r="64" spans="1:12" ht="12.75">
      <c r="A64" t="s">
        <v>189</v>
      </c>
      <c r="B64" s="62">
        <v>52106</v>
      </c>
      <c r="C64" s="62">
        <f t="shared" si="0"/>
        <v>62527</v>
      </c>
      <c r="D64" s="62">
        <f t="shared" si="1"/>
        <v>104212</v>
      </c>
      <c r="E64" s="62">
        <f t="shared" si="2"/>
        <v>117239</v>
      </c>
      <c r="F64" s="62">
        <v>428</v>
      </c>
      <c r="G64" s="62">
        <v>22301555</v>
      </c>
      <c r="H64" s="63">
        <f t="shared" si="3"/>
        <v>52106</v>
      </c>
      <c r="I64" s="62">
        <f t="shared" si="4"/>
        <v>52106</v>
      </c>
      <c r="J64" s="62">
        <f t="shared" si="7"/>
        <v>62527</v>
      </c>
      <c r="K64" s="62">
        <f t="shared" si="5"/>
        <v>104212</v>
      </c>
      <c r="L64" s="62">
        <f t="shared" si="6"/>
        <v>117239</v>
      </c>
    </row>
    <row r="65" spans="1:12" ht="12.75">
      <c r="A65" t="s">
        <v>190</v>
      </c>
      <c r="B65" s="62">
        <v>97465</v>
      </c>
      <c r="C65" s="62">
        <f t="shared" si="0"/>
        <v>116958</v>
      </c>
      <c r="D65" s="62">
        <f t="shared" si="1"/>
        <v>194930</v>
      </c>
      <c r="E65" s="62">
        <f t="shared" si="2"/>
        <v>219296</v>
      </c>
      <c r="F65" s="62">
        <v>11719</v>
      </c>
      <c r="G65" s="62">
        <v>1142194224</v>
      </c>
      <c r="H65" s="63">
        <f t="shared" si="3"/>
        <v>97465</v>
      </c>
      <c r="I65" s="62">
        <f t="shared" si="4"/>
        <v>97465</v>
      </c>
      <c r="J65" s="62">
        <f t="shared" si="7"/>
        <v>116958</v>
      </c>
      <c r="K65" s="62">
        <f t="shared" si="5"/>
        <v>194930</v>
      </c>
      <c r="L65" s="62">
        <f t="shared" si="6"/>
        <v>219296</v>
      </c>
    </row>
    <row r="66" spans="1:12" ht="12.75">
      <c r="A66" t="s">
        <v>191</v>
      </c>
      <c r="B66" s="62">
        <v>54799</v>
      </c>
      <c r="C66" s="62">
        <f t="shared" si="0"/>
        <v>65759</v>
      </c>
      <c r="D66" s="62">
        <f t="shared" si="1"/>
        <v>109598</v>
      </c>
      <c r="E66" s="62">
        <f t="shared" si="2"/>
        <v>123298</v>
      </c>
      <c r="F66" s="62">
        <v>192</v>
      </c>
      <c r="G66" s="62">
        <v>10521348</v>
      </c>
      <c r="H66" s="63">
        <f t="shared" si="3"/>
        <v>54799</v>
      </c>
      <c r="I66" s="62">
        <f t="shared" si="4"/>
        <v>54799</v>
      </c>
      <c r="J66" s="62">
        <f t="shared" si="7"/>
        <v>65759</v>
      </c>
      <c r="K66" s="62">
        <f t="shared" si="5"/>
        <v>109598</v>
      </c>
      <c r="L66" s="62">
        <f t="shared" si="6"/>
        <v>123298</v>
      </c>
    </row>
    <row r="67" spans="1:12" ht="12.75">
      <c r="A67" t="s">
        <v>192</v>
      </c>
      <c r="B67" s="62">
        <v>83190</v>
      </c>
      <c r="C67" s="62">
        <f t="shared" si="0"/>
        <v>99828</v>
      </c>
      <c r="D67" s="62">
        <f t="shared" si="1"/>
        <v>166380</v>
      </c>
      <c r="E67" s="62">
        <f t="shared" si="2"/>
        <v>187178</v>
      </c>
      <c r="F67" s="62">
        <v>3499</v>
      </c>
      <c r="G67" s="62">
        <v>291083475</v>
      </c>
      <c r="H67" s="63">
        <f t="shared" si="3"/>
        <v>83190</v>
      </c>
      <c r="I67" s="62">
        <f t="shared" si="4"/>
        <v>83190</v>
      </c>
      <c r="J67" s="62">
        <f t="shared" si="7"/>
        <v>99828</v>
      </c>
      <c r="K67" s="62">
        <f t="shared" si="5"/>
        <v>166380</v>
      </c>
      <c r="L67" s="62">
        <f t="shared" si="6"/>
        <v>187178</v>
      </c>
    </row>
    <row r="68" spans="1:12" ht="12.75">
      <c r="A68" t="s">
        <v>193</v>
      </c>
      <c r="B68" s="62">
        <v>58505</v>
      </c>
      <c r="C68" s="62">
        <f t="shared" si="0"/>
        <v>70206</v>
      </c>
      <c r="D68" s="62">
        <f t="shared" si="1"/>
        <v>117010</v>
      </c>
      <c r="E68" s="62">
        <f t="shared" si="2"/>
        <v>131636</v>
      </c>
      <c r="F68" s="62">
        <v>2378</v>
      </c>
      <c r="G68" s="62">
        <v>139126172</v>
      </c>
      <c r="H68" s="63">
        <f t="shared" si="3"/>
        <v>58506</v>
      </c>
      <c r="I68" s="62">
        <f t="shared" si="4"/>
        <v>58505</v>
      </c>
      <c r="J68" s="62">
        <f t="shared" si="7"/>
        <v>70206</v>
      </c>
      <c r="K68" s="62">
        <f t="shared" si="5"/>
        <v>117010</v>
      </c>
      <c r="L68" s="62">
        <f t="shared" si="6"/>
        <v>131636</v>
      </c>
    </row>
    <row r="69" spans="1:12" ht="12.75">
      <c r="A69" t="s">
        <v>194</v>
      </c>
      <c r="B69" s="62">
        <v>59105</v>
      </c>
      <c r="C69" s="62">
        <f t="shared" si="0"/>
        <v>70926</v>
      </c>
      <c r="D69" s="62">
        <f t="shared" si="1"/>
        <v>118210</v>
      </c>
      <c r="E69" s="62">
        <f t="shared" si="2"/>
        <v>132986</v>
      </c>
      <c r="F69" s="62">
        <v>1656</v>
      </c>
      <c r="G69" s="62">
        <v>97881576</v>
      </c>
      <c r="H69" s="63">
        <f t="shared" si="3"/>
        <v>59107</v>
      </c>
      <c r="I69" s="62">
        <f t="shared" si="4"/>
        <v>59105</v>
      </c>
      <c r="J69" s="62">
        <f t="shared" si="7"/>
        <v>70926</v>
      </c>
      <c r="K69" s="62">
        <f t="shared" si="5"/>
        <v>118210</v>
      </c>
      <c r="L69" s="62">
        <f t="shared" si="6"/>
        <v>132986</v>
      </c>
    </row>
    <row r="70" spans="1:12" ht="12.75">
      <c r="A70" t="s">
        <v>195</v>
      </c>
      <c r="B70" s="62">
        <v>67565</v>
      </c>
      <c r="C70" s="62">
        <f t="shared" si="0"/>
        <v>81078</v>
      </c>
      <c r="D70" s="62">
        <f t="shared" si="1"/>
        <v>135130</v>
      </c>
      <c r="E70" s="62">
        <f t="shared" si="2"/>
        <v>152021</v>
      </c>
      <c r="F70" s="62">
        <v>3066</v>
      </c>
      <c r="G70" s="62">
        <v>207158435</v>
      </c>
      <c r="H70" s="63">
        <f t="shared" si="3"/>
        <v>67566</v>
      </c>
      <c r="I70" s="62">
        <f t="shared" si="4"/>
        <v>67565</v>
      </c>
      <c r="J70" s="62">
        <f t="shared" si="7"/>
        <v>81078</v>
      </c>
      <c r="K70" s="62">
        <f t="shared" si="5"/>
        <v>135130</v>
      </c>
      <c r="L70" s="62">
        <f t="shared" si="6"/>
        <v>152021</v>
      </c>
    </row>
    <row r="71" spans="1:12" ht="12.75">
      <c r="A71" t="s">
        <v>196</v>
      </c>
      <c r="B71" s="62">
        <v>41140</v>
      </c>
      <c r="C71" s="62">
        <f aca="true" t="shared" si="8" ref="C71:C99">ROUND(B71*1.2,0)</f>
        <v>49368</v>
      </c>
      <c r="D71" s="62">
        <f aca="true" t="shared" si="9" ref="D71:D99">ROUND(B71*2,0)</f>
        <v>82280</v>
      </c>
      <c r="E71" s="62">
        <f aca="true" t="shared" si="10" ref="E71:E99">ROUND(B71*2.25,0)</f>
        <v>92565</v>
      </c>
      <c r="F71" s="62">
        <v>2375</v>
      </c>
      <c r="G71" s="62">
        <v>97707855</v>
      </c>
      <c r="H71" s="63">
        <f aca="true" t="shared" si="11" ref="H71:H100">ROUND(G71/F71,0)</f>
        <v>41140</v>
      </c>
      <c r="I71" s="62">
        <f aca="true" t="shared" si="12" ref="I71:I99">IF(B71&gt;40000,ROUND(B71*1,0),40000)</f>
        <v>41140</v>
      </c>
      <c r="J71" s="62">
        <f t="shared" si="7"/>
        <v>50000</v>
      </c>
      <c r="K71" s="62">
        <f aca="true" t="shared" si="13" ref="K71:K99">IF(D71&gt;95000,ROUND(D71*1,0),95000)</f>
        <v>95000</v>
      </c>
      <c r="L71" s="62">
        <f aca="true" t="shared" si="14" ref="L71:L99">IF(E71&gt;110000,ROUND(E71*1,0),110000)</f>
        <v>110000</v>
      </c>
    </row>
    <row r="72" spans="1:12" ht="12.75">
      <c r="A72" t="s">
        <v>197</v>
      </c>
      <c r="B72" s="62">
        <v>98305</v>
      </c>
      <c r="C72" s="62">
        <f t="shared" si="8"/>
        <v>117966</v>
      </c>
      <c r="D72" s="62">
        <f t="shared" si="9"/>
        <v>196610</v>
      </c>
      <c r="E72" s="62">
        <f t="shared" si="10"/>
        <v>221186</v>
      </c>
      <c r="F72" s="62">
        <v>6311</v>
      </c>
      <c r="G72" s="62">
        <v>620402730</v>
      </c>
      <c r="H72" s="63">
        <f t="shared" si="11"/>
        <v>98305</v>
      </c>
      <c r="I72" s="62">
        <f t="shared" si="12"/>
        <v>98305</v>
      </c>
      <c r="J72" s="62">
        <f aca="true" t="shared" si="15" ref="J72:J99">IF(C72&gt;50000,ROUND(C72*1,0),50000)</f>
        <v>117966</v>
      </c>
      <c r="K72" s="62">
        <f t="shared" si="13"/>
        <v>196610</v>
      </c>
      <c r="L72" s="62">
        <f t="shared" si="14"/>
        <v>221186</v>
      </c>
    </row>
    <row r="73" spans="1:12" ht="12.75">
      <c r="A73" t="s">
        <v>198</v>
      </c>
      <c r="B73" s="62">
        <v>39760</v>
      </c>
      <c r="C73" s="62">
        <f t="shared" si="8"/>
        <v>47712</v>
      </c>
      <c r="D73" s="62">
        <f t="shared" si="9"/>
        <v>79520</v>
      </c>
      <c r="E73" s="62">
        <f t="shared" si="10"/>
        <v>89460</v>
      </c>
      <c r="F73" s="62">
        <v>1490</v>
      </c>
      <c r="G73" s="62">
        <v>59246080</v>
      </c>
      <c r="H73" s="63">
        <f t="shared" si="11"/>
        <v>39762</v>
      </c>
      <c r="I73" s="62">
        <f t="shared" si="12"/>
        <v>40000</v>
      </c>
      <c r="J73" s="62">
        <f t="shared" si="15"/>
        <v>50000</v>
      </c>
      <c r="K73" s="62">
        <f t="shared" si="13"/>
        <v>95000</v>
      </c>
      <c r="L73" s="62">
        <f t="shared" si="14"/>
        <v>110000</v>
      </c>
    </row>
    <row r="74" spans="1:12" ht="12.75">
      <c r="A74" t="s">
        <v>199</v>
      </c>
      <c r="B74" s="62">
        <v>77646</v>
      </c>
      <c r="C74" s="62">
        <f t="shared" si="8"/>
        <v>93175</v>
      </c>
      <c r="D74" s="62">
        <f t="shared" si="9"/>
        <v>155292</v>
      </c>
      <c r="E74" s="62">
        <f t="shared" si="10"/>
        <v>174704</v>
      </c>
      <c r="F74" s="62">
        <v>1291</v>
      </c>
      <c r="G74" s="62">
        <v>100240364</v>
      </c>
      <c r="H74" s="63">
        <f t="shared" si="11"/>
        <v>77646</v>
      </c>
      <c r="I74" s="62">
        <f t="shared" si="12"/>
        <v>77646</v>
      </c>
      <c r="J74" s="62">
        <f t="shared" si="15"/>
        <v>93175</v>
      </c>
      <c r="K74" s="62">
        <f t="shared" si="13"/>
        <v>155292</v>
      </c>
      <c r="L74" s="62">
        <f t="shared" si="14"/>
        <v>174704</v>
      </c>
    </row>
    <row r="75" spans="1:12" ht="12.75">
      <c r="A75" t="s">
        <v>200</v>
      </c>
      <c r="B75" s="62">
        <v>90413</v>
      </c>
      <c r="C75" s="62">
        <f t="shared" si="8"/>
        <v>108496</v>
      </c>
      <c r="D75" s="62">
        <f t="shared" si="9"/>
        <v>180826</v>
      </c>
      <c r="E75" s="62">
        <f t="shared" si="10"/>
        <v>203429</v>
      </c>
      <c r="F75" s="62">
        <v>3840</v>
      </c>
      <c r="G75" s="62">
        <v>347186784</v>
      </c>
      <c r="H75" s="63">
        <f t="shared" si="11"/>
        <v>90413</v>
      </c>
      <c r="I75" s="62">
        <f t="shared" si="12"/>
        <v>90413</v>
      </c>
      <c r="J75" s="62">
        <f t="shared" si="15"/>
        <v>108496</v>
      </c>
      <c r="K75" s="62">
        <f t="shared" si="13"/>
        <v>180826</v>
      </c>
      <c r="L75" s="62">
        <f t="shared" si="14"/>
        <v>203429</v>
      </c>
    </row>
    <row r="76" spans="1:12" ht="12.75">
      <c r="A76" t="s">
        <v>201</v>
      </c>
      <c r="B76" s="62">
        <v>79140</v>
      </c>
      <c r="C76" s="62">
        <f t="shared" si="8"/>
        <v>94968</v>
      </c>
      <c r="D76" s="62">
        <f t="shared" si="9"/>
        <v>158280</v>
      </c>
      <c r="E76" s="62">
        <f t="shared" si="10"/>
        <v>178065</v>
      </c>
      <c r="F76" s="62">
        <v>2619</v>
      </c>
      <c r="G76" s="62">
        <v>207264367</v>
      </c>
      <c r="H76" s="63">
        <f t="shared" si="11"/>
        <v>79139</v>
      </c>
      <c r="I76" s="62">
        <f t="shared" si="12"/>
        <v>79140</v>
      </c>
      <c r="J76" s="62">
        <f t="shared" si="15"/>
        <v>94968</v>
      </c>
      <c r="K76" s="62">
        <f t="shared" si="13"/>
        <v>158280</v>
      </c>
      <c r="L76" s="62">
        <f t="shared" si="14"/>
        <v>178065</v>
      </c>
    </row>
    <row r="77" spans="1:12" ht="12.75">
      <c r="A77" t="s">
        <v>202</v>
      </c>
      <c r="B77" s="62">
        <v>121670</v>
      </c>
      <c r="C77" s="62">
        <f t="shared" si="8"/>
        <v>146004</v>
      </c>
      <c r="D77" s="62">
        <f t="shared" si="9"/>
        <v>243340</v>
      </c>
      <c r="E77" s="62">
        <f t="shared" si="10"/>
        <v>273758</v>
      </c>
      <c r="F77" s="62">
        <v>11710</v>
      </c>
      <c r="G77" s="62">
        <v>1424737051</v>
      </c>
      <c r="H77" s="63">
        <f t="shared" si="11"/>
        <v>121668</v>
      </c>
      <c r="I77" s="62">
        <f t="shared" si="12"/>
        <v>121670</v>
      </c>
      <c r="J77" s="62">
        <f t="shared" si="15"/>
        <v>146004</v>
      </c>
      <c r="K77" s="62">
        <f t="shared" si="13"/>
        <v>243340</v>
      </c>
      <c r="L77" s="62">
        <f t="shared" si="14"/>
        <v>273758</v>
      </c>
    </row>
    <row r="78" spans="1:12" ht="12.75">
      <c r="A78" t="s">
        <v>203</v>
      </c>
      <c r="B78" s="62">
        <v>83785</v>
      </c>
      <c r="C78" s="62">
        <f t="shared" si="8"/>
        <v>100542</v>
      </c>
      <c r="D78" s="62">
        <f t="shared" si="9"/>
        <v>167570</v>
      </c>
      <c r="E78" s="62">
        <f t="shared" si="10"/>
        <v>188516</v>
      </c>
      <c r="F78" s="62">
        <v>2241</v>
      </c>
      <c r="G78" s="62">
        <v>187765181</v>
      </c>
      <c r="H78" s="63">
        <f t="shared" si="11"/>
        <v>83786</v>
      </c>
      <c r="I78" s="62">
        <f t="shared" si="12"/>
        <v>83785</v>
      </c>
      <c r="J78" s="62">
        <f t="shared" si="15"/>
        <v>100542</v>
      </c>
      <c r="K78" s="62">
        <f t="shared" si="13"/>
        <v>167570</v>
      </c>
      <c r="L78" s="62">
        <f t="shared" si="14"/>
        <v>188516</v>
      </c>
    </row>
    <row r="79" spans="1:12" ht="12.75">
      <c r="A79" t="s">
        <v>204</v>
      </c>
      <c r="B79" s="62">
        <v>66983</v>
      </c>
      <c r="C79" s="62">
        <f t="shared" si="8"/>
        <v>80380</v>
      </c>
      <c r="D79" s="62">
        <f t="shared" si="9"/>
        <v>133966</v>
      </c>
      <c r="E79" s="62">
        <f t="shared" si="10"/>
        <v>150712</v>
      </c>
      <c r="F79" s="62">
        <v>4545</v>
      </c>
      <c r="G79" s="62">
        <v>304437603</v>
      </c>
      <c r="H79" s="63">
        <f t="shared" si="11"/>
        <v>66983</v>
      </c>
      <c r="I79" s="62">
        <f t="shared" si="12"/>
        <v>66983</v>
      </c>
      <c r="J79" s="62">
        <f t="shared" si="15"/>
        <v>80380</v>
      </c>
      <c r="K79" s="62">
        <f t="shared" si="13"/>
        <v>133966</v>
      </c>
      <c r="L79" s="62">
        <f t="shared" si="14"/>
        <v>150712</v>
      </c>
    </row>
    <row r="80" spans="1:12" ht="12.75">
      <c r="A80" t="s">
        <v>205</v>
      </c>
      <c r="B80" s="62">
        <v>45865</v>
      </c>
      <c r="C80" s="62">
        <f t="shared" si="8"/>
        <v>55038</v>
      </c>
      <c r="D80" s="62">
        <f t="shared" si="9"/>
        <v>91730</v>
      </c>
      <c r="E80" s="62">
        <f t="shared" si="10"/>
        <v>103196</v>
      </c>
      <c r="F80" s="62">
        <v>4101</v>
      </c>
      <c r="G80" s="62">
        <v>188093823</v>
      </c>
      <c r="H80" s="63">
        <f t="shared" si="11"/>
        <v>45865</v>
      </c>
      <c r="I80" s="62">
        <f t="shared" si="12"/>
        <v>45865</v>
      </c>
      <c r="J80" s="62">
        <f t="shared" si="15"/>
        <v>55038</v>
      </c>
      <c r="K80" s="62">
        <f t="shared" si="13"/>
        <v>95000</v>
      </c>
      <c r="L80" s="62">
        <f t="shared" si="14"/>
        <v>110000</v>
      </c>
    </row>
    <row r="81" spans="1:12" ht="12.75">
      <c r="A81" t="s">
        <v>206</v>
      </c>
      <c r="B81" s="62">
        <v>40807</v>
      </c>
      <c r="C81" s="62">
        <f t="shared" si="8"/>
        <v>48968</v>
      </c>
      <c r="D81" s="62">
        <f t="shared" si="9"/>
        <v>81614</v>
      </c>
      <c r="E81" s="62">
        <f t="shared" si="10"/>
        <v>91816</v>
      </c>
      <c r="F81" s="62">
        <v>854</v>
      </c>
      <c r="G81" s="62">
        <v>34849230</v>
      </c>
      <c r="H81" s="63">
        <f t="shared" si="11"/>
        <v>40807</v>
      </c>
      <c r="I81" s="62">
        <f t="shared" si="12"/>
        <v>40807</v>
      </c>
      <c r="J81" s="62">
        <f t="shared" si="15"/>
        <v>50000</v>
      </c>
      <c r="K81" s="62">
        <f t="shared" si="13"/>
        <v>95000</v>
      </c>
      <c r="L81" s="62">
        <f t="shared" si="14"/>
        <v>110000</v>
      </c>
    </row>
    <row r="82" spans="1:12" ht="12.75">
      <c r="A82" t="s">
        <v>207</v>
      </c>
      <c r="B82" s="62">
        <v>82915</v>
      </c>
      <c r="C82" s="62">
        <f t="shared" si="8"/>
        <v>99498</v>
      </c>
      <c r="D82" s="62">
        <f t="shared" si="9"/>
        <v>165830</v>
      </c>
      <c r="E82" s="62">
        <f t="shared" si="10"/>
        <v>186559</v>
      </c>
      <c r="F82" s="62">
        <v>5157</v>
      </c>
      <c r="G82" s="62">
        <v>427590445</v>
      </c>
      <c r="H82" s="63">
        <f t="shared" si="11"/>
        <v>82915</v>
      </c>
      <c r="I82" s="62">
        <f t="shared" si="12"/>
        <v>82915</v>
      </c>
      <c r="J82" s="62">
        <f t="shared" si="15"/>
        <v>99498</v>
      </c>
      <c r="K82" s="62">
        <f t="shared" si="13"/>
        <v>165830</v>
      </c>
      <c r="L82" s="62">
        <f t="shared" si="14"/>
        <v>186559</v>
      </c>
    </row>
    <row r="83" spans="1:12" ht="12.75">
      <c r="A83" t="s">
        <v>208</v>
      </c>
      <c r="B83" s="62">
        <v>162754</v>
      </c>
      <c r="C83" s="62">
        <f t="shared" si="8"/>
        <v>195305</v>
      </c>
      <c r="D83" s="62">
        <f t="shared" si="9"/>
        <v>325508</v>
      </c>
      <c r="E83" s="62">
        <f t="shared" si="10"/>
        <v>366197</v>
      </c>
      <c r="F83" s="62">
        <v>49044</v>
      </c>
      <c r="G83" s="62">
        <v>7982110848</v>
      </c>
      <c r="H83" s="63">
        <v>162754</v>
      </c>
      <c r="I83" s="62">
        <f t="shared" si="12"/>
        <v>162754</v>
      </c>
      <c r="J83" s="62">
        <f t="shared" si="15"/>
        <v>195305</v>
      </c>
      <c r="K83" s="62">
        <f t="shared" si="13"/>
        <v>325508</v>
      </c>
      <c r="L83" s="62">
        <f t="shared" si="14"/>
        <v>366197</v>
      </c>
    </row>
    <row r="84" spans="1:12" ht="12.75">
      <c r="A84" t="s">
        <v>209</v>
      </c>
      <c r="B84" s="62">
        <v>136510</v>
      </c>
      <c r="C84" s="62">
        <f t="shared" si="8"/>
        <v>163812</v>
      </c>
      <c r="D84" s="62">
        <f t="shared" si="9"/>
        <v>273020</v>
      </c>
      <c r="E84" s="62">
        <f t="shared" si="10"/>
        <v>307148</v>
      </c>
      <c r="F84" s="62">
        <v>8532</v>
      </c>
      <c r="G84" s="62">
        <v>1164715110</v>
      </c>
      <c r="H84" s="63">
        <f t="shared" si="11"/>
        <v>136511</v>
      </c>
      <c r="I84" s="62">
        <f t="shared" si="12"/>
        <v>136510</v>
      </c>
      <c r="J84" s="62">
        <f t="shared" si="15"/>
        <v>163812</v>
      </c>
      <c r="K84" s="62">
        <f t="shared" si="13"/>
        <v>273020</v>
      </c>
      <c r="L84" s="62">
        <f t="shared" si="14"/>
        <v>307148</v>
      </c>
    </row>
    <row r="85" spans="1:12" ht="12.75">
      <c r="A85" t="s">
        <v>210</v>
      </c>
      <c r="B85" s="62">
        <v>88753</v>
      </c>
      <c r="C85" s="62">
        <f t="shared" si="8"/>
        <v>106504</v>
      </c>
      <c r="D85" s="62">
        <f t="shared" si="9"/>
        <v>177506</v>
      </c>
      <c r="E85" s="62">
        <f t="shared" si="10"/>
        <v>199694</v>
      </c>
      <c r="F85" s="62">
        <v>14013</v>
      </c>
      <c r="G85" s="62">
        <v>1243691825</v>
      </c>
      <c r="H85" s="63">
        <f t="shared" si="11"/>
        <v>88753</v>
      </c>
      <c r="I85" s="62">
        <f t="shared" si="12"/>
        <v>88753</v>
      </c>
      <c r="J85" s="62">
        <f t="shared" si="15"/>
        <v>106504</v>
      </c>
      <c r="K85" s="62">
        <f t="shared" si="13"/>
        <v>177506</v>
      </c>
      <c r="L85" s="62">
        <f t="shared" si="14"/>
        <v>199694</v>
      </c>
    </row>
    <row r="86" spans="1:12" ht="12.75">
      <c r="A86" t="s">
        <v>211</v>
      </c>
      <c r="B86" s="62">
        <v>126877</v>
      </c>
      <c r="C86" s="62">
        <f t="shared" si="8"/>
        <v>152252</v>
      </c>
      <c r="D86" s="62">
        <f t="shared" si="9"/>
        <v>253754</v>
      </c>
      <c r="E86" s="62">
        <f t="shared" si="10"/>
        <v>285473</v>
      </c>
      <c r="F86" s="62">
        <v>5927</v>
      </c>
      <c r="G86" s="62">
        <v>752002148</v>
      </c>
      <c r="H86" s="63">
        <f t="shared" si="11"/>
        <v>126877</v>
      </c>
      <c r="I86" s="62">
        <f t="shared" si="12"/>
        <v>126877</v>
      </c>
      <c r="J86" s="62">
        <f t="shared" si="15"/>
        <v>152252</v>
      </c>
      <c r="K86" s="62">
        <f t="shared" si="13"/>
        <v>253754</v>
      </c>
      <c r="L86" s="62">
        <f t="shared" si="14"/>
        <v>285473</v>
      </c>
    </row>
    <row r="87" spans="1:12" ht="12.75">
      <c r="A87" t="s">
        <v>212</v>
      </c>
      <c r="B87" s="62">
        <v>45128</v>
      </c>
      <c r="C87" s="62">
        <f t="shared" si="8"/>
        <v>54154</v>
      </c>
      <c r="D87" s="62">
        <f t="shared" si="9"/>
        <v>90256</v>
      </c>
      <c r="E87" s="62">
        <f t="shared" si="10"/>
        <v>101538</v>
      </c>
      <c r="F87" s="62">
        <v>2724</v>
      </c>
      <c r="G87" s="62">
        <v>122929527</v>
      </c>
      <c r="H87" s="63">
        <f t="shared" si="11"/>
        <v>45128</v>
      </c>
      <c r="I87" s="62">
        <f t="shared" si="12"/>
        <v>45128</v>
      </c>
      <c r="J87" s="62">
        <f t="shared" si="15"/>
        <v>54154</v>
      </c>
      <c r="K87" s="62">
        <f t="shared" si="13"/>
        <v>95000</v>
      </c>
      <c r="L87" s="62">
        <f t="shared" si="14"/>
        <v>110000</v>
      </c>
    </row>
    <row r="88" spans="1:12" ht="12.75">
      <c r="A88" t="s">
        <v>213</v>
      </c>
      <c r="B88" s="62">
        <v>50926</v>
      </c>
      <c r="C88" s="62">
        <f t="shared" si="8"/>
        <v>61111</v>
      </c>
      <c r="D88" s="62">
        <f t="shared" si="9"/>
        <v>101852</v>
      </c>
      <c r="E88" s="62">
        <f t="shared" si="10"/>
        <v>114584</v>
      </c>
      <c r="F88" s="62">
        <v>1495</v>
      </c>
      <c r="G88" s="62">
        <v>76134593</v>
      </c>
      <c r="H88" s="63">
        <f t="shared" si="11"/>
        <v>50926</v>
      </c>
      <c r="I88" s="62">
        <f t="shared" si="12"/>
        <v>50926</v>
      </c>
      <c r="J88" s="62">
        <f t="shared" si="15"/>
        <v>61111</v>
      </c>
      <c r="K88" s="62">
        <f t="shared" si="13"/>
        <v>101852</v>
      </c>
      <c r="L88" s="62">
        <f t="shared" si="14"/>
        <v>114584</v>
      </c>
    </row>
    <row r="89" spans="1:12" ht="12.75">
      <c r="A89" t="s">
        <v>214</v>
      </c>
      <c r="B89" s="62">
        <v>55894</v>
      </c>
      <c r="C89" s="62">
        <f t="shared" si="8"/>
        <v>67073</v>
      </c>
      <c r="D89" s="62">
        <f t="shared" si="9"/>
        <v>111788</v>
      </c>
      <c r="E89" s="62">
        <f t="shared" si="10"/>
        <v>125762</v>
      </c>
      <c r="F89" s="62">
        <v>751</v>
      </c>
      <c r="G89" s="62">
        <v>41976574</v>
      </c>
      <c r="H89" s="63">
        <f t="shared" si="11"/>
        <v>55894</v>
      </c>
      <c r="I89" s="62">
        <f t="shared" si="12"/>
        <v>55894</v>
      </c>
      <c r="J89" s="62">
        <f t="shared" si="15"/>
        <v>67073</v>
      </c>
      <c r="K89" s="62">
        <f t="shared" si="13"/>
        <v>111788</v>
      </c>
      <c r="L89" s="62">
        <f t="shared" si="14"/>
        <v>125762</v>
      </c>
    </row>
    <row r="90" spans="1:12" ht="12.75">
      <c r="A90" t="s">
        <v>215</v>
      </c>
      <c r="B90" s="62">
        <v>87470</v>
      </c>
      <c r="C90" s="62">
        <f t="shared" si="8"/>
        <v>104964</v>
      </c>
      <c r="D90" s="62">
        <f t="shared" si="9"/>
        <v>174940</v>
      </c>
      <c r="E90" s="62">
        <f t="shared" si="10"/>
        <v>196808</v>
      </c>
      <c r="F90" s="62">
        <v>2538</v>
      </c>
      <c r="G90" s="62">
        <v>222000815</v>
      </c>
      <c r="H90" s="63">
        <f t="shared" si="11"/>
        <v>87471</v>
      </c>
      <c r="I90" s="62">
        <f t="shared" si="12"/>
        <v>87470</v>
      </c>
      <c r="J90" s="62">
        <f t="shared" si="15"/>
        <v>104964</v>
      </c>
      <c r="K90" s="62">
        <f t="shared" si="13"/>
        <v>174940</v>
      </c>
      <c r="L90" s="62">
        <f t="shared" si="14"/>
        <v>196808</v>
      </c>
    </row>
    <row r="91" spans="1:12" ht="12.75">
      <c r="A91" t="s">
        <v>216</v>
      </c>
      <c r="B91" s="62">
        <v>53270</v>
      </c>
      <c r="C91" s="62">
        <f t="shared" si="8"/>
        <v>63924</v>
      </c>
      <c r="D91" s="62">
        <f t="shared" si="9"/>
        <v>106540</v>
      </c>
      <c r="E91" s="62">
        <f t="shared" si="10"/>
        <v>119858</v>
      </c>
      <c r="F91" s="62">
        <v>2686</v>
      </c>
      <c r="G91" s="62">
        <v>143083579</v>
      </c>
      <c r="H91" s="63">
        <f t="shared" si="11"/>
        <v>53270</v>
      </c>
      <c r="I91" s="62">
        <f t="shared" si="12"/>
        <v>53270</v>
      </c>
      <c r="J91" s="62">
        <f t="shared" si="15"/>
        <v>63924</v>
      </c>
      <c r="K91" s="62">
        <f t="shared" si="13"/>
        <v>106540</v>
      </c>
      <c r="L91" s="62">
        <f t="shared" si="14"/>
        <v>119858</v>
      </c>
    </row>
    <row r="92" spans="1:12" ht="12.75">
      <c r="A92" t="s">
        <v>217</v>
      </c>
      <c r="B92" s="62">
        <v>53120</v>
      </c>
      <c r="C92" s="62">
        <f t="shared" si="8"/>
        <v>63744</v>
      </c>
      <c r="D92" s="62">
        <f t="shared" si="9"/>
        <v>106240</v>
      </c>
      <c r="E92" s="62">
        <f t="shared" si="10"/>
        <v>119520</v>
      </c>
      <c r="F92" s="62">
        <v>408</v>
      </c>
      <c r="G92" s="62">
        <v>21672827</v>
      </c>
      <c r="H92" s="63">
        <f t="shared" si="11"/>
        <v>53120</v>
      </c>
      <c r="I92" s="62">
        <f t="shared" si="12"/>
        <v>53120</v>
      </c>
      <c r="J92" s="62">
        <f t="shared" si="15"/>
        <v>63744</v>
      </c>
      <c r="K92" s="62">
        <f t="shared" si="13"/>
        <v>106240</v>
      </c>
      <c r="L92" s="62">
        <f t="shared" si="14"/>
        <v>119520</v>
      </c>
    </row>
    <row r="93" spans="1:12" ht="12.75">
      <c r="A93" t="s">
        <v>218</v>
      </c>
      <c r="B93" s="62">
        <v>57017</v>
      </c>
      <c r="C93" s="62">
        <f t="shared" si="8"/>
        <v>68420</v>
      </c>
      <c r="D93" s="62">
        <f t="shared" si="9"/>
        <v>114034</v>
      </c>
      <c r="E93" s="62">
        <f t="shared" si="10"/>
        <v>128288</v>
      </c>
      <c r="F93" s="62">
        <v>1592</v>
      </c>
      <c r="G93" s="62">
        <v>90771480</v>
      </c>
      <c r="H93" s="63">
        <f t="shared" si="11"/>
        <v>57017</v>
      </c>
      <c r="I93" s="62">
        <f t="shared" si="12"/>
        <v>57017</v>
      </c>
      <c r="J93" s="62">
        <f t="shared" si="15"/>
        <v>68420</v>
      </c>
      <c r="K93" s="62">
        <f t="shared" si="13"/>
        <v>114034</v>
      </c>
      <c r="L93" s="62">
        <f t="shared" si="14"/>
        <v>128288</v>
      </c>
    </row>
    <row r="94" spans="1:12" ht="12.75">
      <c r="A94" t="s">
        <v>219</v>
      </c>
      <c r="B94" s="62">
        <v>66861</v>
      </c>
      <c r="C94" s="62">
        <f t="shared" si="8"/>
        <v>80233</v>
      </c>
      <c r="D94" s="62">
        <f t="shared" si="9"/>
        <v>133722</v>
      </c>
      <c r="E94" s="62">
        <f t="shared" si="10"/>
        <v>150437</v>
      </c>
      <c r="F94" s="62">
        <v>1838</v>
      </c>
      <c r="G94" s="62">
        <v>122891130</v>
      </c>
      <c r="H94" s="63">
        <f t="shared" si="11"/>
        <v>66861</v>
      </c>
      <c r="I94" s="62">
        <f t="shared" si="12"/>
        <v>66861</v>
      </c>
      <c r="J94" s="62">
        <f t="shared" si="15"/>
        <v>80233</v>
      </c>
      <c r="K94" s="62">
        <f t="shared" si="13"/>
        <v>133722</v>
      </c>
      <c r="L94" s="62">
        <f t="shared" si="14"/>
        <v>150437</v>
      </c>
    </row>
    <row r="95" spans="1:12" ht="12.75">
      <c r="A95" t="s">
        <v>220</v>
      </c>
      <c r="B95" s="62">
        <v>158257</v>
      </c>
      <c r="C95" s="62">
        <f t="shared" si="8"/>
        <v>189908</v>
      </c>
      <c r="D95" s="62">
        <f t="shared" si="9"/>
        <v>316514</v>
      </c>
      <c r="E95" s="62">
        <f t="shared" si="10"/>
        <v>356078</v>
      </c>
      <c r="F95" s="62">
        <v>7160</v>
      </c>
      <c r="G95" s="62">
        <v>1133118115</v>
      </c>
      <c r="H95" s="63">
        <f t="shared" si="11"/>
        <v>158257</v>
      </c>
      <c r="I95" s="62">
        <f t="shared" si="12"/>
        <v>158257</v>
      </c>
      <c r="J95" s="62">
        <f t="shared" si="15"/>
        <v>189908</v>
      </c>
      <c r="K95" s="62">
        <f t="shared" si="13"/>
        <v>316514</v>
      </c>
      <c r="L95" s="62">
        <f t="shared" si="14"/>
        <v>356078</v>
      </c>
    </row>
    <row r="96" spans="1:12" ht="12.75">
      <c r="A96" t="s">
        <v>221</v>
      </c>
      <c r="B96" s="62">
        <v>89971</v>
      </c>
      <c r="C96" s="62">
        <f t="shared" si="8"/>
        <v>107965</v>
      </c>
      <c r="D96" s="62">
        <f t="shared" si="9"/>
        <v>179942</v>
      </c>
      <c r="E96" s="62">
        <f t="shared" si="10"/>
        <v>202435</v>
      </c>
      <c r="F96" s="62">
        <v>3139</v>
      </c>
      <c r="G96" s="62">
        <v>282419335</v>
      </c>
      <c r="H96" s="63">
        <f t="shared" si="11"/>
        <v>89971</v>
      </c>
      <c r="I96" s="62">
        <f t="shared" si="12"/>
        <v>89971</v>
      </c>
      <c r="J96" s="62">
        <f t="shared" si="15"/>
        <v>107965</v>
      </c>
      <c r="K96" s="62">
        <f t="shared" si="13"/>
        <v>179942</v>
      </c>
      <c r="L96" s="62">
        <f t="shared" si="14"/>
        <v>202435</v>
      </c>
    </row>
    <row r="97" spans="1:12" ht="12.75">
      <c r="A97" t="s">
        <v>222</v>
      </c>
      <c r="B97" s="62">
        <v>46747</v>
      </c>
      <c r="C97" s="62">
        <f t="shared" si="8"/>
        <v>56096</v>
      </c>
      <c r="D97" s="62">
        <f t="shared" si="9"/>
        <v>93494</v>
      </c>
      <c r="E97" s="62">
        <f t="shared" si="10"/>
        <v>105181</v>
      </c>
      <c r="F97" s="62">
        <v>1784</v>
      </c>
      <c r="G97" s="62">
        <v>83396595</v>
      </c>
      <c r="H97" s="63">
        <f t="shared" si="11"/>
        <v>46747</v>
      </c>
      <c r="I97" s="62">
        <f t="shared" si="12"/>
        <v>46747</v>
      </c>
      <c r="J97" s="62">
        <f t="shared" si="15"/>
        <v>56096</v>
      </c>
      <c r="K97" s="62">
        <f t="shared" si="13"/>
        <v>95000</v>
      </c>
      <c r="L97" s="62">
        <f t="shared" si="14"/>
        <v>110000</v>
      </c>
    </row>
    <row r="98" spans="1:12" ht="12.75">
      <c r="A98" t="s">
        <v>223</v>
      </c>
      <c r="B98" s="62">
        <v>30435</v>
      </c>
      <c r="C98" s="62">
        <f t="shared" si="8"/>
        <v>36522</v>
      </c>
      <c r="D98" s="62">
        <f t="shared" si="9"/>
        <v>60870</v>
      </c>
      <c r="E98" s="62">
        <f t="shared" si="10"/>
        <v>68479</v>
      </c>
      <c r="F98" s="62">
        <v>553</v>
      </c>
      <c r="G98" s="62">
        <v>16831154</v>
      </c>
      <c r="H98" s="63">
        <f t="shared" si="11"/>
        <v>30436</v>
      </c>
      <c r="I98" s="62">
        <f t="shared" si="12"/>
        <v>40000</v>
      </c>
      <c r="J98" s="62">
        <f t="shared" si="15"/>
        <v>50000</v>
      </c>
      <c r="K98" s="62">
        <f t="shared" si="13"/>
        <v>95000</v>
      </c>
      <c r="L98" s="62">
        <f t="shared" si="14"/>
        <v>110000</v>
      </c>
    </row>
    <row r="99" spans="1:12" ht="12.75">
      <c r="A99" t="s">
        <v>224</v>
      </c>
      <c r="B99" s="62">
        <v>97272</v>
      </c>
      <c r="C99" s="62">
        <f t="shared" si="8"/>
        <v>116726</v>
      </c>
      <c r="D99" s="62">
        <f t="shared" si="9"/>
        <v>194544</v>
      </c>
      <c r="E99" s="62">
        <f t="shared" si="10"/>
        <v>218862</v>
      </c>
      <c r="F99" s="62">
        <v>5099</v>
      </c>
      <c r="G99" s="62">
        <v>495990407</v>
      </c>
      <c r="H99" s="63">
        <f t="shared" si="11"/>
        <v>97272</v>
      </c>
      <c r="I99" s="62">
        <f t="shared" si="12"/>
        <v>97272</v>
      </c>
      <c r="J99" s="62">
        <f t="shared" si="15"/>
        <v>116726</v>
      </c>
      <c r="K99" s="62">
        <f t="shared" si="13"/>
        <v>194544</v>
      </c>
      <c r="L99" s="62">
        <f t="shared" si="14"/>
        <v>218862</v>
      </c>
    </row>
    <row r="100" spans="1:8" ht="12.75">
      <c r="A100" s="51" t="s">
        <v>225</v>
      </c>
      <c r="B100" s="62"/>
      <c r="C100" s="62"/>
      <c r="D100" s="62"/>
      <c r="E100" s="62"/>
      <c r="F100" s="62">
        <f>SUM(F7:F99)</f>
        <v>635241</v>
      </c>
      <c r="G100" s="62">
        <f>SUM(G7:G99)</f>
        <v>73957538072</v>
      </c>
      <c r="H100" s="63">
        <f t="shared" si="11"/>
        <v>116424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2014-02-12T16:52:02Z</cp:lastPrinted>
  <dcterms:created xsi:type="dcterms:W3CDTF">2002-02-14T17:34:37Z</dcterms:created>
  <dcterms:modified xsi:type="dcterms:W3CDTF">2014-03-20T18:15:27Z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